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5ROB\Desktop\"/>
    </mc:Choice>
  </mc:AlternateContent>
  <xr:revisionPtr revIDLastSave="0" documentId="13_ncr:1_{D6601F1F-2A33-4F4F-920C-ECBBA35510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UDER" sheetId="1" r:id="rId1"/>
    <sheet name="Folha2" sheetId="2" r:id="rId2"/>
    <sheet name="Folha3" sheetId="3" r:id="rId3"/>
    <sheet name="Folha1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3" i="1" l="1"/>
  <c r="E214" i="1"/>
  <c r="E215" i="1"/>
  <c r="E216" i="1"/>
  <c r="E217" i="1"/>
  <c r="E208" i="1"/>
  <c r="E209" i="1"/>
  <c r="E210" i="1"/>
  <c r="E211" i="1"/>
  <c r="E212" i="1"/>
  <c r="E207" i="1"/>
  <c r="E9" i="2" l="1"/>
  <c r="E8" i="2" l="1"/>
  <c r="B9" i="2"/>
  <c r="B8" i="2" l="1"/>
  <c r="A7" i="2" l="1"/>
  <c r="F44" i="1" l="1"/>
  <c r="E44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E51" i="1"/>
  <c r="E52" i="1"/>
  <c r="E53" i="1"/>
  <c r="E54" i="1"/>
  <c r="E55" i="1"/>
  <c r="E56" i="1"/>
  <c r="I56" i="1" s="1"/>
  <c r="E57" i="1"/>
  <c r="E58" i="1"/>
  <c r="E59" i="1"/>
  <c r="I59" i="1" s="1"/>
  <c r="E60" i="1"/>
  <c r="E61" i="1"/>
  <c r="E62" i="1"/>
  <c r="E63" i="1"/>
  <c r="E64" i="1"/>
  <c r="I64" i="1" s="1"/>
  <c r="E65" i="1"/>
  <c r="E66" i="1"/>
  <c r="E67" i="1"/>
  <c r="I67" i="1" s="1"/>
  <c r="E68" i="1"/>
  <c r="E69" i="1"/>
  <c r="E70" i="1"/>
  <c r="E71" i="1"/>
  <c r="E72" i="1"/>
  <c r="E73" i="1"/>
  <c r="E74" i="1"/>
  <c r="E75" i="1"/>
  <c r="E76" i="1"/>
  <c r="E77" i="1"/>
  <c r="E78" i="1"/>
  <c r="E79" i="1"/>
  <c r="I79" i="1" s="1"/>
  <c r="E80" i="1"/>
  <c r="I80" i="1" s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I95" i="1" s="1"/>
  <c r="E96" i="1"/>
  <c r="E97" i="1"/>
  <c r="E98" i="1"/>
  <c r="E99" i="1"/>
  <c r="E100" i="1"/>
  <c r="I100" i="1" s="1"/>
  <c r="E101" i="1"/>
  <c r="E102" i="1"/>
  <c r="E103" i="1"/>
  <c r="E104" i="1"/>
  <c r="I104" i="1" s="1"/>
  <c r="E105" i="1"/>
  <c r="E106" i="1"/>
  <c r="E107" i="1"/>
  <c r="I107" i="1" s="1"/>
  <c r="E108" i="1"/>
  <c r="E109" i="1"/>
  <c r="E110" i="1"/>
  <c r="E111" i="1"/>
  <c r="E112" i="1"/>
  <c r="I112" i="1" s="1"/>
  <c r="E113" i="1"/>
  <c r="E114" i="1"/>
  <c r="E115" i="1"/>
  <c r="E116" i="1"/>
  <c r="E117" i="1"/>
  <c r="E118" i="1"/>
  <c r="E119" i="1"/>
  <c r="I119" i="1" s="1"/>
  <c r="E120" i="1"/>
  <c r="E121" i="1"/>
  <c r="E122" i="1"/>
  <c r="E123" i="1"/>
  <c r="E124" i="1"/>
  <c r="I124" i="1" s="1"/>
  <c r="E125" i="1"/>
  <c r="E126" i="1"/>
  <c r="E127" i="1"/>
  <c r="E128" i="1"/>
  <c r="I128" i="1" s="1"/>
  <c r="E129" i="1"/>
  <c r="E130" i="1"/>
  <c r="E131" i="1"/>
  <c r="E132" i="1"/>
  <c r="E133" i="1"/>
  <c r="E134" i="1"/>
  <c r="E135" i="1"/>
  <c r="E136" i="1"/>
  <c r="E137" i="1"/>
  <c r="E138" i="1"/>
  <c r="E139" i="1"/>
  <c r="I139" i="1" s="1"/>
  <c r="E140" i="1"/>
  <c r="E141" i="1"/>
  <c r="E142" i="1"/>
  <c r="E143" i="1"/>
  <c r="I143" i="1" s="1"/>
  <c r="E144" i="1"/>
  <c r="E145" i="1"/>
  <c r="E146" i="1"/>
  <c r="E147" i="1"/>
  <c r="E148" i="1"/>
  <c r="E149" i="1"/>
  <c r="E150" i="1"/>
  <c r="E151" i="1"/>
  <c r="E152" i="1"/>
  <c r="I152" i="1" s="1"/>
  <c r="E153" i="1"/>
  <c r="E154" i="1"/>
  <c r="E155" i="1"/>
  <c r="E156" i="1"/>
  <c r="E157" i="1"/>
  <c r="E158" i="1"/>
  <c r="E159" i="1"/>
  <c r="E160" i="1"/>
  <c r="I160" i="1" s="1"/>
  <c r="E161" i="1"/>
  <c r="E162" i="1"/>
  <c r="E163" i="1"/>
  <c r="E164" i="1"/>
  <c r="I164" i="1" s="1"/>
  <c r="E165" i="1"/>
  <c r="E166" i="1"/>
  <c r="E167" i="1"/>
  <c r="E168" i="1"/>
  <c r="E169" i="1"/>
  <c r="E170" i="1"/>
  <c r="E171" i="1"/>
  <c r="E172" i="1"/>
  <c r="I172" i="1" s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I187" i="1" s="1"/>
  <c r="E188" i="1"/>
  <c r="E189" i="1"/>
  <c r="E190" i="1"/>
  <c r="E191" i="1"/>
  <c r="I191" i="1" s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18" i="1"/>
  <c r="E219" i="1"/>
  <c r="E220" i="1"/>
  <c r="E221" i="1"/>
  <c r="E222" i="1"/>
  <c r="E223" i="1"/>
  <c r="E224" i="1"/>
  <c r="E225" i="1"/>
  <c r="E226" i="1"/>
  <c r="E227" i="1"/>
  <c r="I227" i="1" s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I251" i="1" s="1"/>
  <c r="E252" i="1"/>
  <c r="E253" i="1"/>
  <c r="E254" i="1"/>
  <c r="E255" i="1"/>
  <c r="E256" i="1"/>
  <c r="I256" i="1" s="1"/>
  <c r="E257" i="1"/>
  <c r="E258" i="1"/>
  <c r="E259" i="1"/>
  <c r="E260" i="1"/>
  <c r="I260" i="1" s="1"/>
  <c r="E261" i="1"/>
  <c r="E262" i="1"/>
  <c r="M261" i="1" s="1"/>
  <c r="E263" i="1"/>
  <c r="E264" i="1"/>
  <c r="E265" i="1"/>
  <c r="E266" i="1"/>
  <c r="E267" i="1"/>
  <c r="E268" i="1"/>
  <c r="E269" i="1"/>
  <c r="E270" i="1"/>
  <c r="E271" i="1"/>
  <c r="E272" i="1"/>
  <c r="I272" i="1" s="1"/>
  <c r="E273" i="1"/>
  <c r="E274" i="1"/>
  <c r="E275" i="1"/>
  <c r="E276" i="1"/>
  <c r="E277" i="1"/>
  <c r="E278" i="1"/>
  <c r="E279" i="1"/>
  <c r="E280" i="1"/>
  <c r="I280" i="1" s="1"/>
  <c r="E281" i="1"/>
  <c r="E282" i="1"/>
  <c r="E283" i="1"/>
  <c r="E284" i="1"/>
  <c r="E285" i="1"/>
  <c r="E286" i="1"/>
  <c r="E287" i="1"/>
  <c r="I287" i="1" s="1"/>
  <c r="E288" i="1"/>
  <c r="E289" i="1"/>
  <c r="E290" i="1"/>
  <c r="E291" i="1"/>
  <c r="E292" i="1"/>
  <c r="L291" i="1" s="1"/>
  <c r="E293" i="1"/>
  <c r="E294" i="1"/>
  <c r="E295" i="1"/>
  <c r="I295" i="1" s="1"/>
  <c r="E296" i="1"/>
  <c r="E297" i="1"/>
  <c r="E298" i="1"/>
  <c r="E299" i="1"/>
  <c r="I299" i="1" s="1"/>
  <c r="E300" i="1"/>
  <c r="E301" i="1"/>
  <c r="E302" i="1"/>
  <c r="E303" i="1"/>
  <c r="E304" i="1"/>
  <c r="E305" i="1"/>
  <c r="E306" i="1"/>
  <c r="E307" i="1"/>
  <c r="E308" i="1"/>
  <c r="I308" i="1" s="1"/>
  <c r="E309" i="1"/>
  <c r="E310" i="1"/>
  <c r="E311" i="1"/>
  <c r="E312" i="1"/>
  <c r="E313" i="1"/>
  <c r="E314" i="1"/>
  <c r="E315" i="1"/>
  <c r="E316" i="1"/>
  <c r="I316" i="1" s="1"/>
  <c r="E317" i="1"/>
  <c r="E318" i="1"/>
  <c r="E319" i="1"/>
  <c r="E320" i="1"/>
  <c r="I320" i="1" s="1"/>
  <c r="E321" i="1"/>
  <c r="E322" i="1"/>
  <c r="E323" i="1"/>
  <c r="E324" i="1"/>
  <c r="E325" i="1"/>
  <c r="E326" i="1"/>
  <c r="E327" i="1"/>
  <c r="E328" i="1"/>
  <c r="O327" i="1" s="1"/>
  <c r="E329" i="1"/>
  <c r="E330" i="1"/>
  <c r="E331" i="1"/>
  <c r="E332" i="1"/>
  <c r="E333" i="1"/>
  <c r="E334" i="1"/>
  <c r="E335" i="1"/>
  <c r="I335" i="1" s="1"/>
  <c r="E336" i="1"/>
  <c r="E337" i="1"/>
  <c r="E338" i="1"/>
  <c r="E339" i="1"/>
  <c r="E340" i="1"/>
  <c r="I340" i="1" s="1"/>
  <c r="E341" i="1"/>
  <c r="E342" i="1"/>
  <c r="E343" i="1"/>
  <c r="E344" i="1"/>
  <c r="I344" i="1" s="1"/>
  <c r="E345" i="1"/>
  <c r="E346" i="1"/>
  <c r="E347" i="1"/>
  <c r="E348" i="1"/>
  <c r="E349" i="1"/>
  <c r="E350" i="1"/>
  <c r="E351" i="1"/>
  <c r="E352" i="1"/>
  <c r="I352" i="1" s="1"/>
  <c r="E353" i="1"/>
  <c r="E354" i="1"/>
  <c r="E355" i="1"/>
  <c r="E356" i="1"/>
  <c r="I356" i="1" s="1"/>
  <c r="E357" i="1"/>
  <c r="E358" i="1"/>
  <c r="E359" i="1"/>
  <c r="E360" i="1"/>
  <c r="E361" i="1"/>
  <c r="E362" i="1"/>
  <c r="E363" i="1"/>
  <c r="E364" i="1"/>
  <c r="I364" i="1" s="1"/>
  <c r="E365" i="1"/>
  <c r="E366" i="1"/>
  <c r="E367" i="1"/>
  <c r="E368" i="1"/>
  <c r="E369" i="1"/>
  <c r="E370" i="1"/>
  <c r="E371" i="1"/>
  <c r="I371" i="1" s="1"/>
  <c r="E372" i="1"/>
  <c r="E373" i="1"/>
  <c r="E374" i="1"/>
  <c r="E375" i="1"/>
  <c r="E376" i="1"/>
  <c r="I376" i="1" s="1"/>
  <c r="E377" i="1"/>
  <c r="E378" i="1"/>
  <c r="E379" i="1"/>
  <c r="E380" i="1"/>
  <c r="E381" i="1"/>
  <c r="E382" i="1"/>
  <c r="E383" i="1"/>
  <c r="I383" i="1" s="1"/>
  <c r="E384" i="1"/>
  <c r="E385" i="1"/>
  <c r="E386" i="1"/>
  <c r="E387" i="1"/>
  <c r="E388" i="1"/>
  <c r="I388" i="1" s="1"/>
  <c r="E389" i="1"/>
  <c r="E390" i="1"/>
  <c r="E391" i="1"/>
  <c r="E392" i="1"/>
  <c r="E393" i="1"/>
  <c r="E394" i="1"/>
  <c r="I394" i="1" s="1"/>
  <c r="E395" i="1"/>
  <c r="E396" i="1"/>
  <c r="E397" i="1"/>
  <c r="E398" i="1"/>
  <c r="E399" i="1"/>
  <c r="E400" i="1"/>
  <c r="I400" i="1" s="1"/>
  <c r="E401" i="1"/>
  <c r="E402" i="1"/>
  <c r="E403" i="1"/>
  <c r="E404" i="1"/>
  <c r="E405" i="1"/>
  <c r="E406" i="1"/>
  <c r="I406" i="1" s="1"/>
  <c r="E407" i="1"/>
  <c r="E408" i="1"/>
  <c r="E409" i="1"/>
  <c r="E410" i="1"/>
  <c r="E411" i="1"/>
  <c r="E412" i="1"/>
  <c r="E413" i="1"/>
  <c r="E414" i="1"/>
  <c r="E415" i="1"/>
  <c r="E416" i="1"/>
  <c r="I416" i="1" s="1"/>
  <c r="E417" i="1"/>
  <c r="E418" i="1"/>
  <c r="E419" i="1"/>
  <c r="I419" i="1" s="1"/>
  <c r="E420" i="1"/>
  <c r="E421" i="1"/>
  <c r="E422" i="1"/>
  <c r="E423" i="1"/>
  <c r="E424" i="1"/>
  <c r="E425" i="1"/>
  <c r="E426" i="1"/>
  <c r="E427" i="1"/>
  <c r="E428" i="1"/>
  <c r="I428" i="1" s="1"/>
  <c r="E429" i="1"/>
  <c r="E430" i="1"/>
  <c r="I430" i="1" s="1"/>
  <c r="E431" i="1"/>
  <c r="E432" i="1"/>
  <c r="E433" i="1"/>
  <c r="E434" i="1"/>
  <c r="I434" i="1" s="1"/>
  <c r="E435" i="1"/>
  <c r="E436" i="1"/>
  <c r="I436" i="1" s="1"/>
  <c r="E437" i="1"/>
  <c r="E438" i="1"/>
  <c r="E439" i="1"/>
  <c r="E440" i="1"/>
  <c r="O438" i="1" s="1"/>
  <c r="E441" i="1"/>
  <c r="E442" i="1"/>
  <c r="E443" i="1"/>
  <c r="E444" i="1"/>
  <c r="E445" i="1"/>
  <c r="E446" i="1"/>
  <c r="I446" i="1" s="1"/>
  <c r="E447" i="1"/>
  <c r="E448" i="1"/>
  <c r="E449" i="1"/>
  <c r="E450" i="1"/>
  <c r="E451" i="1"/>
  <c r="E452" i="1"/>
  <c r="I452" i="1" s="1"/>
  <c r="E453" i="1"/>
  <c r="E454" i="1"/>
  <c r="I454" i="1" s="1"/>
  <c r="E455" i="1"/>
  <c r="E456" i="1"/>
  <c r="E457" i="1"/>
  <c r="E458" i="1"/>
  <c r="E459" i="1"/>
  <c r="E460" i="1"/>
  <c r="E461" i="1"/>
  <c r="E462" i="1"/>
  <c r="E463" i="1"/>
  <c r="E464" i="1"/>
  <c r="I464" i="1" s="1"/>
  <c r="E465" i="1"/>
  <c r="E466" i="1"/>
  <c r="E467" i="1"/>
  <c r="I467" i="1" s="1"/>
  <c r="E468" i="1"/>
  <c r="E469" i="1"/>
  <c r="E470" i="1"/>
  <c r="E471" i="1"/>
  <c r="E472" i="1"/>
  <c r="I472" i="1" s="1"/>
  <c r="E473" i="1"/>
  <c r="E474" i="1"/>
  <c r="E475" i="1"/>
  <c r="E476" i="1"/>
  <c r="I476" i="1" s="1"/>
  <c r="E477" i="1"/>
  <c r="E478" i="1"/>
  <c r="E479" i="1"/>
  <c r="E480" i="1"/>
  <c r="E481" i="1"/>
  <c r="E482" i="1"/>
  <c r="E483" i="1"/>
  <c r="E484" i="1"/>
  <c r="Q483" i="1" s="1"/>
  <c r="E485" i="1"/>
  <c r="E486" i="1"/>
  <c r="E487" i="1"/>
  <c r="I487" i="1" s="1"/>
  <c r="E488" i="1"/>
  <c r="E489" i="1"/>
  <c r="E490" i="1"/>
  <c r="E491" i="1"/>
  <c r="I491" i="1" s="1"/>
  <c r="E492" i="1"/>
  <c r="E493" i="1"/>
  <c r="E494" i="1"/>
  <c r="I494" i="1" s="1"/>
  <c r="E495" i="1"/>
  <c r="E496" i="1"/>
  <c r="E497" i="1"/>
  <c r="E498" i="1"/>
  <c r="E499" i="1"/>
  <c r="E500" i="1"/>
  <c r="I500" i="1" s="1"/>
  <c r="E501" i="1"/>
  <c r="E502" i="1"/>
  <c r="E503" i="1"/>
  <c r="I503" i="1" s="1"/>
  <c r="E504" i="1"/>
  <c r="E505" i="1"/>
  <c r="I505" i="1" s="1"/>
  <c r="E506" i="1"/>
  <c r="E507" i="1"/>
  <c r="E508" i="1"/>
  <c r="M507" i="1" s="1"/>
  <c r="E509" i="1"/>
  <c r="E510" i="1"/>
  <c r="E511" i="1"/>
  <c r="E512" i="1"/>
  <c r="I512" i="1" s="1"/>
  <c r="E513" i="1"/>
  <c r="E514" i="1"/>
  <c r="K513" i="1" s="1"/>
  <c r="E515" i="1"/>
  <c r="I515" i="1" s="1"/>
  <c r="E516" i="1"/>
  <c r="E517" i="1"/>
  <c r="I517" i="1" s="1"/>
  <c r="E518" i="1"/>
  <c r="I518" i="1" s="1"/>
  <c r="E519" i="1"/>
  <c r="E520" i="1"/>
  <c r="E521" i="1"/>
  <c r="I521" i="1" s="1"/>
  <c r="E522" i="1"/>
  <c r="E523" i="1"/>
  <c r="E524" i="1"/>
  <c r="O522" i="1" s="1"/>
  <c r="E525" i="1"/>
  <c r="E526" i="1"/>
  <c r="E527" i="1"/>
  <c r="E528" i="1"/>
  <c r="E529" i="1"/>
  <c r="E530" i="1"/>
  <c r="I530" i="1" s="1"/>
  <c r="E531" i="1"/>
  <c r="E532" i="1"/>
  <c r="E533" i="1"/>
  <c r="E534" i="1"/>
  <c r="E535" i="1"/>
  <c r="I535" i="1" s="1"/>
  <c r="E536" i="1"/>
  <c r="I536" i="1" s="1"/>
  <c r="E537" i="1"/>
  <c r="E538" i="1"/>
  <c r="I538" i="1" s="1"/>
  <c r="E539" i="1"/>
  <c r="E540" i="1"/>
  <c r="E541" i="1"/>
  <c r="E542" i="1"/>
  <c r="I542" i="1" s="1"/>
  <c r="E543" i="1"/>
  <c r="E544" i="1"/>
  <c r="P543" i="1" s="1"/>
  <c r="E545" i="1"/>
  <c r="I545" i="1" s="1"/>
  <c r="E546" i="1"/>
  <c r="E547" i="1"/>
  <c r="I547" i="1" s="1"/>
  <c r="E548" i="1"/>
  <c r="F48" i="1"/>
  <c r="F49" i="1"/>
  <c r="F50" i="1"/>
  <c r="E48" i="1"/>
  <c r="E49" i="1"/>
  <c r="E50" i="1"/>
  <c r="F46" i="1"/>
  <c r="F47" i="1"/>
  <c r="F45" i="1"/>
  <c r="E46" i="1"/>
  <c r="E47" i="1"/>
  <c r="E45" i="1"/>
  <c r="I347" i="1" l="1"/>
  <c r="I359" i="1"/>
  <c r="I407" i="1"/>
  <c r="I458" i="1"/>
  <c r="I482" i="1"/>
  <c r="I506" i="1"/>
  <c r="I509" i="1"/>
  <c r="K93" i="1"/>
  <c r="I52" i="1"/>
  <c r="I263" i="1"/>
  <c r="I71" i="1"/>
  <c r="I167" i="1"/>
  <c r="I215" i="1"/>
  <c r="I236" i="1"/>
  <c r="I232" i="1"/>
  <c r="I224" i="1"/>
  <c r="I220" i="1"/>
  <c r="I212" i="1"/>
  <c r="I208" i="1"/>
  <c r="I200" i="1"/>
  <c r="I196" i="1"/>
  <c r="I188" i="1"/>
  <c r="I176" i="1"/>
  <c r="I380" i="1"/>
  <c r="I395" i="1"/>
  <c r="I398" i="1"/>
  <c r="I431" i="1"/>
  <c r="I470" i="1"/>
  <c r="I488" i="1"/>
  <c r="I496" i="1"/>
  <c r="I511" i="1"/>
  <c r="I548" i="1"/>
  <c r="I499" i="1"/>
  <c r="I475" i="1"/>
  <c r="I424" i="1"/>
  <c r="I412" i="1"/>
  <c r="I404" i="1"/>
  <c r="I392" i="1"/>
  <c r="I386" i="1"/>
  <c r="I368" i="1"/>
  <c r="I332" i="1"/>
  <c r="I323" i="1"/>
  <c r="I311" i="1"/>
  <c r="I296" i="1"/>
  <c r="I275" i="1"/>
  <c r="I239" i="1"/>
  <c r="I203" i="1"/>
  <c r="I151" i="1"/>
  <c r="I140" i="1"/>
  <c r="I131" i="1"/>
  <c r="I382" i="1"/>
  <c r="I374" i="1"/>
  <c r="I370" i="1"/>
  <c r="I358" i="1"/>
  <c r="I350" i="1"/>
  <c r="I346" i="1"/>
  <c r="I338" i="1"/>
  <c r="I314" i="1"/>
  <c r="I310" i="1"/>
  <c r="I298" i="1"/>
  <c r="I278" i="1"/>
  <c r="I274" i="1"/>
  <c r="I266" i="1"/>
  <c r="I254" i="1"/>
  <c r="I250" i="1"/>
  <c r="I238" i="1"/>
  <c r="I230" i="1"/>
  <c r="I226" i="1"/>
  <c r="I218" i="1"/>
  <c r="I214" i="1"/>
  <c r="I202" i="1"/>
  <c r="I182" i="1"/>
  <c r="I170" i="1"/>
  <c r="I158" i="1"/>
  <c r="I154" i="1"/>
  <c r="I146" i="1"/>
  <c r="I142" i="1"/>
  <c r="I134" i="1"/>
  <c r="I106" i="1"/>
  <c r="I98" i="1"/>
  <c r="I86" i="1"/>
  <c r="I82" i="1"/>
  <c r="I74" i="1"/>
  <c r="I70" i="1"/>
  <c r="I62" i="1"/>
  <c r="I497" i="1"/>
  <c r="I493" i="1"/>
  <c r="I485" i="1"/>
  <c r="I481" i="1"/>
  <c r="I469" i="1"/>
  <c r="I461" i="1"/>
  <c r="I457" i="1"/>
  <c r="I449" i="1"/>
  <c r="I445" i="1"/>
  <c r="I425" i="1"/>
  <c r="I421" i="1"/>
  <c r="I413" i="1"/>
  <c r="I401" i="1"/>
  <c r="I389" i="1"/>
  <c r="I377" i="1"/>
  <c r="I365" i="1"/>
  <c r="I361" i="1"/>
  <c r="I353" i="1"/>
  <c r="I349" i="1"/>
  <c r="I341" i="1"/>
  <c r="I337" i="1"/>
  <c r="I325" i="1"/>
  <c r="I317" i="1"/>
  <c r="I305" i="1"/>
  <c r="I293" i="1"/>
  <c r="I289" i="1"/>
  <c r="I281" i="1"/>
  <c r="I269" i="1"/>
  <c r="I265" i="1"/>
  <c r="I257" i="1"/>
  <c r="I245" i="1"/>
  <c r="I241" i="1"/>
  <c r="I233" i="1"/>
  <c r="I221" i="1"/>
  <c r="I209" i="1"/>
  <c r="I197" i="1"/>
  <c r="I193" i="1"/>
  <c r="I185" i="1"/>
  <c r="I161" i="1"/>
  <c r="I145" i="1"/>
  <c r="I137" i="1"/>
  <c r="I133" i="1"/>
  <c r="I121" i="1"/>
  <c r="I113" i="1"/>
  <c r="I109" i="1"/>
  <c r="I101" i="1"/>
  <c r="I89" i="1"/>
  <c r="I77" i="1"/>
  <c r="I73" i="1"/>
  <c r="I53" i="1"/>
  <c r="I58" i="1"/>
  <c r="I65" i="1"/>
  <c r="K135" i="1"/>
  <c r="N147" i="1"/>
  <c r="Q177" i="1"/>
  <c r="N189" i="1"/>
  <c r="I479" i="1"/>
  <c r="K525" i="1"/>
  <c r="J477" i="1"/>
  <c r="K465" i="1"/>
  <c r="M360" i="1"/>
  <c r="L240" i="1"/>
  <c r="T114" i="1"/>
  <c r="K66" i="1"/>
  <c r="G45" i="1"/>
  <c r="L546" i="1"/>
  <c r="G546" i="1"/>
  <c r="I540" i="1"/>
  <c r="G540" i="1"/>
  <c r="M534" i="1"/>
  <c r="G534" i="1"/>
  <c r="I528" i="1"/>
  <c r="G528" i="1"/>
  <c r="I522" i="1"/>
  <c r="G522" i="1"/>
  <c r="G516" i="1"/>
  <c r="G510" i="1"/>
  <c r="L504" i="1"/>
  <c r="G504" i="1"/>
  <c r="G498" i="1"/>
  <c r="I492" i="1"/>
  <c r="G492" i="1"/>
  <c r="G486" i="1"/>
  <c r="M480" i="1"/>
  <c r="G480" i="1"/>
  <c r="O474" i="1"/>
  <c r="G474" i="1"/>
  <c r="G468" i="1"/>
  <c r="I462" i="1"/>
  <c r="G462" i="1"/>
  <c r="G456" i="1"/>
  <c r="T450" i="1"/>
  <c r="G450" i="1"/>
  <c r="G444" i="1"/>
  <c r="K441" i="1"/>
  <c r="I438" i="1"/>
  <c r="G438" i="1"/>
  <c r="Q432" i="1"/>
  <c r="G432" i="1"/>
  <c r="G426" i="1"/>
  <c r="G420" i="1"/>
  <c r="N417" i="1"/>
  <c r="I414" i="1"/>
  <c r="G414" i="1"/>
  <c r="I408" i="1"/>
  <c r="G408" i="1"/>
  <c r="G402" i="1"/>
  <c r="S396" i="1"/>
  <c r="G396" i="1"/>
  <c r="Q390" i="1"/>
  <c r="G390" i="1"/>
  <c r="I384" i="1"/>
  <c r="G384" i="1"/>
  <c r="G378" i="1"/>
  <c r="I372" i="1"/>
  <c r="G372" i="1"/>
  <c r="P366" i="1"/>
  <c r="G366" i="1"/>
  <c r="S360" i="1"/>
  <c r="G360" i="1"/>
  <c r="I354" i="1"/>
  <c r="G354" i="1"/>
  <c r="T348" i="1"/>
  <c r="G348" i="1"/>
  <c r="I342" i="1"/>
  <c r="G342" i="1"/>
  <c r="P336" i="1"/>
  <c r="G336" i="1"/>
  <c r="I330" i="1"/>
  <c r="G330" i="1"/>
  <c r="T324" i="1"/>
  <c r="G324" i="1"/>
  <c r="G318" i="1"/>
  <c r="P312" i="1"/>
  <c r="G312" i="1"/>
  <c r="I306" i="1"/>
  <c r="G306" i="1"/>
  <c r="I300" i="1"/>
  <c r="G300" i="1"/>
  <c r="L294" i="1"/>
  <c r="G294" i="1"/>
  <c r="I288" i="1"/>
  <c r="G288" i="1"/>
  <c r="I282" i="1"/>
  <c r="G282" i="1"/>
  <c r="I276" i="1"/>
  <c r="G276" i="1"/>
  <c r="G270" i="1"/>
  <c r="G264" i="1"/>
  <c r="G258" i="1"/>
  <c r="L252" i="1"/>
  <c r="G252" i="1"/>
  <c r="G246" i="1"/>
  <c r="S240" i="1"/>
  <c r="G240" i="1"/>
  <c r="T234" i="1"/>
  <c r="G234" i="1"/>
  <c r="O228" i="1"/>
  <c r="G228" i="1"/>
  <c r="S222" i="1"/>
  <c r="G222" i="1"/>
  <c r="G216" i="1"/>
  <c r="G210" i="1"/>
  <c r="I204" i="1"/>
  <c r="G204" i="1"/>
  <c r="G198" i="1"/>
  <c r="I192" i="1"/>
  <c r="G192" i="1"/>
  <c r="O186" i="1"/>
  <c r="G186" i="1"/>
  <c r="I180" i="1"/>
  <c r="G180" i="1"/>
  <c r="I174" i="1"/>
  <c r="G174" i="1"/>
  <c r="G168" i="1"/>
  <c r="I162" i="1"/>
  <c r="H162" i="1"/>
  <c r="G162" i="1"/>
  <c r="I156" i="1"/>
  <c r="G156" i="1"/>
  <c r="I150" i="1"/>
  <c r="G150" i="1"/>
  <c r="N144" i="1"/>
  <c r="G144" i="1"/>
  <c r="G138" i="1"/>
  <c r="G132" i="1"/>
  <c r="I126" i="1"/>
  <c r="G126" i="1"/>
  <c r="G120" i="1"/>
  <c r="I114" i="1"/>
  <c r="G114" i="1"/>
  <c r="G108" i="1"/>
  <c r="I102" i="1"/>
  <c r="G102" i="1"/>
  <c r="G96" i="1"/>
  <c r="I90" i="1"/>
  <c r="G90" i="1"/>
  <c r="I84" i="1"/>
  <c r="G84" i="1"/>
  <c r="P78" i="1"/>
  <c r="G78" i="1"/>
  <c r="N72" i="1"/>
  <c r="G72" i="1"/>
  <c r="O66" i="1"/>
  <c r="G66" i="1"/>
  <c r="G60" i="1"/>
  <c r="G54" i="1"/>
  <c r="G543" i="1"/>
  <c r="G537" i="1"/>
  <c r="G531" i="1"/>
  <c r="G525" i="1"/>
  <c r="G519" i="1"/>
  <c r="G513" i="1"/>
  <c r="G507" i="1"/>
  <c r="G501" i="1"/>
  <c r="I495" i="1"/>
  <c r="G495" i="1"/>
  <c r="G489" i="1"/>
  <c r="G483" i="1"/>
  <c r="I477" i="1"/>
  <c r="G477" i="1"/>
  <c r="I471" i="1"/>
  <c r="G471" i="1"/>
  <c r="I465" i="1"/>
  <c r="G465" i="1"/>
  <c r="G459" i="1"/>
  <c r="G453" i="1"/>
  <c r="G447" i="1"/>
  <c r="I441" i="1"/>
  <c r="G441" i="1"/>
  <c r="I435" i="1"/>
  <c r="G435" i="1"/>
  <c r="G429" i="1"/>
  <c r="G423" i="1"/>
  <c r="G417" i="1"/>
  <c r="G411" i="1"/>
  <c r="G405" i="1"/>
  <c r="G399" i="1"/>
  <c r="G393" i="1"/>
  <c r="G387" i="1"/>
  <c r="G381" i="1"/>
  <c r="G375" i="1"/>
  <c r="G369" i="1"/>
  <c r="G363" i="1"/>
  <c r="G357" i="1"/>
  <c r="G351" i="1"/>
  <c r="G345" i="1"/>
  <c r="G339" i="1"/>
  <c r="G333" i="1"/>
  <c r="I327" i="1"/>
  <c r="G327" i="1"/>
  <c r="I321" i="1"/>
  <c r="G321" i="1"/>
  <c r="G315" i="1"/>
  <c r="G309" i="1"/>
  <c r="I303" i="1"/>
  <c r="G303" i="1"/>
  <c r="G297" i="1"/>
  <c r="I291" i="1"/>
  <c r="G291" i="1"/>
  <c r="I285" i="1"/>
  <c r="G285" i="1"/>
  <c r="G279" i="1"/>
  <c r="G273" i="1"/>
  <c r="G267" i="1"/>
  <c r="G261" i="1"/>
  <c r="G255" i="1"/>
  <c r="G249" i="1"/>
  <c r="I243" i="1"/>
  <c r="G243" i="1"/>
  <c r="G237" i="1"/>
  <c r="G231" i="1"/>
  <c r="G225" i="1"/>
  <c r="G219" i="1"/>
  <c r="G213" i="1"/>
  <c r="G207" i="1"/>
  <c r="G201" i="1"/>
  <c r="G195" i="1"/>
  <c r="I189" i="1"/>
  <c r="G189" i="1"/>
  <c r="G183" i="1"/>
  <c r="I177" i="1"/>
  <c r="G177" i="1"/>
  <c r="I171" i="1"/>
  <c r="G171" i="1"/>
  <c r="I165" i="1"/>
  <c r="G165" i="1"/>
  <c r="G159" i="1"/>
  <c r="G153" i="1"/>
  <c r="I147" i="1"/>
  <c r="G147" i="1"/>
  <c r="G141" i="1"/>
  <c r="I135" i="1"/>
  <c r="G135" i="1"/>
  <c r="G129" i="1"/>
  <c r="G123" i="1"/>
  <c r="I117" i="1"/>
  <c r="G117" i="1"/>
  <c r="G111" i="1"/>
  <c r="S105" i="1"/>
  <c r="G105" i="1"/>
  <c r="G99" i="1"/>
  <c r="I93" i="1"/>
  <c r="G93" i="1"/>
  <c r="G87" i="1"/>
  <c r="I81" i="1"/>
  <c r="G81" i="1"/>
  <c r="I75" i="1"/>
  <c r="G75" i="1"/>
  <c r="I69" i="1"/>
  <c r="G69" i="1"/>
  <c r="I63" i="1"/>
  <c r="G63" i="1"/>
  <c r="K60" i="1"/>
  <c r="Q57" i="1"/>
  <c r="G57" i="1"/>
  <c r="G51" i="1"/>
  <c r="I50" i="1"/>
  <c r="G48" i="1"/>
  <c r="J45" i="1"/>
  <c r="K519" i="1"/>
  <c r="T513" i="1"/>
  <c r="L501" i="1"/>
  <c r="R489" i="1"/>
  <c r="L462" i="1"/>
  <c r="T459" i="1"/>
  <c r="K435" i="1"/>
  <c r="M429" i="1"/>
  <c r="L411" i="1"/>
  <c r="M408" i="1"/>
  <c r="L405" i="1"/>
  <c r="T399" i="1"/>
  <c r="J393" i="1"/>
  <c r="S387" i="1"/>
  <c r="S381" i="1"/>
  <c r="L378" i="1"/>
  <c r="R375" i="1"/>
  <c r="M366" i="1"/>
  <c r="L363" i="1"/>
  <c r="M345" i="1"/>
  <c r="N333" i="1"/>
  <c r="L330" i="1"/>
  <c r="L327" i="1"/>
  <c r="M318" i="1"/>
  <c r="K300" i="1"/>
  <c r="L279" i="1"/>
  <c r="L276" i="1"/>
  <c r="K270" i="1"/>
  <c r="K267" i="1"/>
  <c r="L246" i="1"/>
  <c r="N231" i="1"/>
  <c r="T219" i="1"/>
  <c r="O213" i="1"/>
  <c r="L210" i="1"/>
  <c r="N207" i="1"/>
  <c r="P201" i="1"/>
  <c r="Q183" i="1"/>
  <c r="K174" i="1"/>
  <c r="N168" i="1"/>
  <c r="T153" i="1"/>
  <c r="Q129" i="1"/>
  <c r="N123" i="1"/>
  <c r="O114" i="1"/>
  <c r="S111" i="1"/>
  <c r="T498" i="1"/>
  <c r="I498" i="1"/>
  <c r="J468" i="1"/>
  <c r="O426" i="1"/>
  <c r="H402" i="1"/>
  <c r="H378" i="1"/>
  <c r="H318" i="1"/>
  <c r="I318" i="1"/>
  <c r="H258" i="1"/>
  <c r="T246" i="1"/>
  <c r="I246" i="1"/>
  <c r="M216" i="1"/>
  <c r="I216" i="1"/>
  <c r="P120" i="1"/>
  <c r="I120" i="1"/>
  <c r="J108" i="1"/>
  <c r="H96" i="1"/>
  <c r="I96" i="1"/>
  <c r="I546" i="1"/>
  <c r="L534" i="1"/>
  <c r="Q522" i="1"/>
  <c r="T519" i="1"/>
  <c r="O513" i="1"/>
  <c r="H537" i="1"/>
  <c r="T525" i="1"/>
  <c r="I525" i="1"/>
  <c r="T507" i="1"/>
  <c r="H453" i="1"/>
  <c r="H447" i="1"/>
  <c r="S339" i="1"/>
  <c r="M339" i="1"/>
  <c r="S315" i="1"/>
  <c r="N315" i="1"/>
  <c r="M297" i="1"/>
  <c r="T297" i="1"/>
  <c r="M282" i="1"/>
  <c r="O261" i="1"/>
  <c r="S249" i="1"/>
  <c r="J249" i="1"/>
  <c r="K228" i="1"/>
  <c r="T195" i="1"/>
  <c r="O195" i="1"/>
  <c r="K141" i="1"/>
  <c r="N102" i="1"/>
  <c r="K102" i="1"/>
  <c r="K96" i="1"/>
  <c r="K87" i="1"/>
  <c r="I543" i="1"/>
  <c r="I541" i="1"/>
  <c r="P537" i="1"/>
  <c r="R537" i="1"/>
  <c r="I533" i="1"/>
  <c r="S531" i="1"/>
  <c r="M525" i="1"/>
  <c r="O507" i="1"/>
  <c r="I502" i="1"/>
  <c r="S498" i="1"/>
  <c r="R495" i="1"/>
  <c r="S489" i="1"/>
  <c r="P483" i="1"/>
  <c r="T480" i="1"/>
  <c r="I478" i="1"/>
  <c r="K468" i="1"/>
  <c r="I466" i="1"/>
  <c r="I460" i="1"/>
  <c r="S450" i="1"/>
  <c r="L447" i="1"/>
  <c r="Q438" i="1"/>
  <c r="T432" i="1"/>
  <c r="R420" i="1"/>
  <c r="T420" i="1"/>
  <c r="I410" i="1"/>
  <c r="P408" i="1"/>
  <c r="Q396" i="1"/>
  <c r="O390" i="1"/>
  <c r="K384" i="1"/>
  <c r="P360" i="1"/>
  <c r="O348" i="1"/>
  <c r="N336" i="1"/>
  <c r="I334" i="1"/>
  <c r="I326" i="1"/>
  <c r="I322" i="1"/>
  <c r="Q312" i="1"/>
  <c r="O312" i="1"/>
  <c r="K306" i="1"/>
  <c r="I302" i="1"/>
  <c r="I294" i="1"/>
  <c r="L288" i="1"/>
  <c r="T288" i="1"/>
  <c r="T285" i="1"/>
  <c r="O282" i="1"/>
  <c r="N270" i="1"/>
  <c r="N267" i="1"/>
  <c r="K264" i="1"/>
  <c r="I262" i="1"/>
  <c r="I248" i="1"/>
  <c r="N246" i="1"/>
  <c r="O222" i="1"/>
  <c r="O216" i="1"/>
  <c r="N210" i="1"/>
  <c r="N204" i="1"/>
  <c r="P204" i="1"/>
  <c r="T198" i="1"/>
  <c r="I194" i="1"/>
  <c r="I184" i="1"/>
  <c r="T180" i="1"/>
  <c r="T168" i="1"/>
  <c r="N165" i="1"/>
  <c r="N162" i="1"/>
  <c r="S162" i="1"/>
  <c r="S156" i="1"/>
  <c r="S150" i="1"/>
  <c r="T150" i="1"/>
  <c r="I144" i="1"/>
  <c r="J141" i="1"/>
  <c r="I136" i="1"/>
  <c r="I132" i="1"/>
  <c r="O129" i="1"/>
  <c r="N126" i="1"/>
  <c r="N120" i="1"/>
  <c r="I116" i="1"/>
  <c r="I110" i="1"/>
  <c r="I92" i="1"/>
  <c r="I88" i="1"/>
  <c r="R84" i="1"/>
  <c r="L75" i="1"/>
  <c r="O72" i="1"/>
  <c r="T489" i="1"/>
  <c r="I473" i="1"/>
  <c r="O471" i="1"/>
  <c r="S462" i="1"/>
  <c r="I455" i="1"/>
  <c r="M453" i="1"/>
  <c r="L450" i="1"/>
  <c r="M447" i="1"/>
  <c r="I443" i="1"/>
  <c r="P438" i="1"/>
  <c r="I437" i="1"/>
  <c r="I433" i="1"/>
  <c r="I427" i="1"/>
  <c r="P417" i="1"/>
  <c r="J414" i="1"/>
  <c r="I403" i="1"/>
  <c r="P396" i="1"/>
  <c r="I393" i="1"/>
  <c r="S390" i="1"/>
  <c r="O384" i="1"/>
  <c r="I379" i="1"/>
  <c r="I373" i="1"/>
  <c r="I367" i="1"/>
  <c r="J354" i="1"/>
  <c r="O345" i="1"/>
  <c r="I343" i="1"/>
  <c r="S333" i="1"/>
  <c r="I331" i="1"/>
  <c r="P327" i="1"/>
  <c r="T321" i="1"/>
  <c r="L318" i="1"/>
  <c r="I313" i="1"/>
  <c r="I307" i="1"/>
  <c r="T303" i="1"/>
  <c r="S285" i="1"/>
  <c r="O276" i="1"/>
  <c r="J258" i="1"/>
  <c r="I253" i="1"/>
  <c r="N249" i="1"/>
  <c r="O243" i="1"/>
  <c r="I235" i="1"/>
  <c r="O231" i="1"/>
  <c r="N228" i="1"/>
  <c r="I225" i="1"/>
  <c r="K222" i="1"/>
  <c r="S216" i="1"/>
  <c r="M213" i="1"/>
  <c r="I211" i="1"/>
  <c r="T207" i="1"/>
  <c r="Q180" i="1"/>
  <c r="O177" i="1"/>
  <c r="T177" i="1"/>
  <c r="I175" i="1"/>
  <c r="O171" i="1"/>
  <c r="R165" i="1"/>
  <c r="T162" i="1"/>
  <c r="N156" i="1"/>
  <c r="I155" i="1"/>
  <c r="S153" i="1"/>
  <c r="N153" i="1"/>
  <c r="I149" i="1"/>
  <c r="T129" i="1"/>
  <c r="T123" i="1"/>
  <c r="R123" i="1"/>
  <c r="O111" i="1"/>
  <c r="N105" i="1"/>
  <c r="T102" i="1"/>
  <c r="I99" i="1"/>
  <c r="I97" i="1"/>
  <c r="I83" i="1"/>
  <c r="P81" i="1"/>
  <c r="T546" i="1"/>
  <c r="S546" i="1"/>
  <c r="H546" i="1"/>
  <c r="N543" i="1"/>
  <c r="L543" i="1"/>
  <c r="H543" i="1"/>
  <c r="I544" i="1"/>
  <c r="J540" i="1"/>
  <c r="H540" i="1"/>
  <c r="I539" i="1"/>
  <c r="I537" i="1"/>
  <c r="H534" i="1"/>
  <c r="I534" i="1"/>
  <c r="I531" i="1"/>
  <c r="P531" i="1"/>
  <c r="H531" i="1"/>
  <c r="I532" i="1"/>
  <c r="T528" i="1"/>
  <c r="H528" i="1"/>
  <c r="I529" i="1"/>
  <c r="J528" i="1"/>
  <c r="I527" i="1"/>
  <c r="H525" i="1"/>
  <c r="I526" i="1"/>
  <c r="I524" i="1"/>
  <c r="T522" i="1"/>
  <c r="P522" i="1"/>
  <c r="H522" i="1"/>
  <c r="I523" i="1"/>
  <c r="I520" i="1"/>
  <c r="I519" i="1"/>
  <c r="H519" i="1"/>
  <c r="H516" i="1"/>
  <c r="I516" i="1"/>
  <c r="K516" i="1"/>
  <c r="I514" i="1"/>
  <c r="I513" i="1"/>
  <c r="J513" i="1"/>
  <c r="H513" i="1"/>
  <c r="H510" i="1"/>
  <c r="I510" i="1"/>
  <c r="K510" i="1"/>
  <c r="I508" i="1"/>
  <c r="H507" i="1"/>
  <c r="I507" i="1"/>
  <c r="T504" i="1"/>
  <c r="I504" i="1"/>
  <c r="H504" i="1"/>
  <c r="H501" i="1"/>
  <c r="I501" i="1"/>
  <c r="J501" i="1"/>
  <c r="H498" i="1"/>
  <c r="H495" i="1"/>
  <c r="L492" i="1"/>
  <c r="T492" i="1"/>
  <c r="M492" i="1"/>
  <c r="H492" i="1"/>
  <c r="H489" i="1"/>
  <c r="I490" i="1"/>
  <c r="I489" i="1"/>
  <c r="J486" i="1"/>
  <c r="H486" i="1"/>
  <c r="I486" i="1"/>
  <c r="H483" i="1"/>
  <c r="I484" i="1"/>
  <c r="I483" i="1"/>
  <c r="H480" i="1"/>
  <c r="I480" i="1"/>
  <c r="H477" i="1"/>
  <c r="Q474" i="1"/>
  <c r="H474" i="1"/>
  <c r="K474" i="1"/>
  <c r="I474" i="1"/>
  <c r="K471" i="1"/>
  <c r="H471" i="1"/>
  <c r="H468" i="1"/>
  <c r="I468" i="1"/>
  <c r="H465" i="1"/>
  <c r="I463" i="1"/>
  <c r="H462" i="1"/>
  <c r="R459" i="1"/>
  <c r="S459" i="1"/>
  <c r="H459" i="1"/>
  <c r="I459" i="1"/>
  <c r="T456" i="1"/>
  <c r="I456" i="1"/>
  <c r="H456" i="1"/>
  <c r="L453" i="1"/>
  <c r="I453" i="1"/>
  <c r="I451" i="1"/>
  <c r="I450" i="1"/>
  <c r="H450" i="1"/>
  <c r="I448" i="1"/>
  <c r="I447" i="1"/>
  <c r="S444" i="1"/>
  <c r="H444" i="1"/>
  <c r="I444" i="1"/>
  <c r="H441" i="1"/>
  <c r="I442" i="1"/>
  <c r="I440" i="1"/>
  <c r="H438" i="1"/>
  <c r="I439" i="1"/>
  <c r="H435" i="1"/>
  <c r="I432" i="1"/>
  <c r="H432" i="1"/>
  <c r="O429" i="1"/>
  <c r="H429" i="1"/>
  <c r="I429" i="1"/>
  <c r="I426" i="1"/>
  <c r="H426" i="1"/>
  <c r="H423" i="1"/>
  <c r="I423" i="1"/>
  <c r="K423" i="1"/>
  <c r="I422" i="1"/>
  <c r="S420" i="1"/>
  <c r="N420" i="1"/>
  <c r="H420" i="1"/>
  <c r="I420" i="1"/>
  <c r="I418" i="1"/>
  <c r="H417" i="1"/>
  <c r="I417" i="1"/>
  <c r="L417" i="1"/>
  <c r="I415" i="1"/>
  <c r="H414" i="1"/>
  <c r="M411" i="1"/>
  <c r="T411" i="1"/>
  <c r="I411" i="1"/>
  <c r="H411" i="1"/>
  <c r="H408" i="1"/>
  <c r="I409" i="1"/>
  <c r="H405" i="1"/>
  <c r="T405" i="1"/>
  <c r="M405" i="1"/>
  <c r="I405" i="1"/>
  <c r="I402" i="1"/>
  <c r="J402" i="1"/>
  <c r="H399" i="1"/>
  <c r="S399" i="1"/>
  <c r="P399" i="1"/>
  <c r="Q399" i="1"/>
  <c r="I399" i="1"/>
  <c r="I397" i="1"/>
  <c r="I396" i="1"/>
  <c r="H396" i="1"/>
  <c r="H393" i="1"/>
  <c r="I391" i="1"/>
  <c r="I390" i="1"/>
  <c r="H390" i="1"/>
  <c r="H387" i="1"/>
  <c r="M387" i="1"/>
  <c r="O387" i="1"/>
  <c r="I387" i="1"/>
  <c r="I385" i="1"/>
  <c r="Q384" i="1"/>
  <c r="M384" i="1"/>
  <c r="H384" i="1"/>
  <c r="O381" i="1"/>
  <c r="T381" i="1"/>
  <c r="I381" i="1"/>
  <c r="H381" i="1"/>
  <c r="I378" i="1"/>
  <c r="P375" i="1"/>
  <c r="H375" i="1"/>
  <c r="I375" i="1"/>
  <c r="H372" i="1"/>
  <c r="J372" i="1"/>
  <c r="M369" i="1"/>
  <c r="I369" i="1"/>
  <c r="H369" i="1"/>
  <c r="L369" i="1"/>
  <c r="H366" i="1"/>
  <c r="I366" i="1"/>
  <c r="S363" i="1"/>
  <c r="M363" i="1"/>
  <c r="I363" i="1"/>
  <c r="H363" i="1"/>
  <c r="I362" i="1"/>
  <c r="H360" i="1"/>
  <c r="I360" i="1"/>
  <c r="K357" i="1"/>
  <c r="I357" i="1"/>
  <c r="H357" i="1"/>
  <c r="I355" i="1"/>
  <c r="H354" i="1"/>
  <c r="O351" i="1"/>
  <c r="I351" i="1"/>
  <c r="H351" i="1"/>
  <c r="I348" i="1"/>
  <c r="H348" i="1"/>
  <c r="H345" i="1"/>
  <c r="I345" i="1"/>
  <c r="T342" i="1"/>
  <c r="O342" i="1"/>
  <c r="H342" i="1"/>
  <c r="T339" i="1"/>
  <c r="I339" i="1"/>
  <c r="H339" i="1"/>
  <c r="K339" i="1"/>
  <c r="I336" i="1"/>
  <c r="H336" i="1"/>
  <c r="L336" i="1"/>
  <c r="H333" i="1"/>
  <c r="I333" i="1"/>
  <c r="H330" i="1"/>
  <c r="I329" i="1"/>
  <c r="H327" i="1"/>
  <c r="I328" i="1"/>
  <c r="H324" i="1"/>
  <c r="J324" i="1"/>
  <c r="I324" i="1"/>
  <c r="H321" i="1"/>
  <c r="I319" i="1"/>
  <c r="P315" i="1"/>
  <c r="Q315" i="1"/>
  <c r="I315" i="1"/>
  <c r="H315" i="1"/>
  <c r="H312" i="1"/>
  <c r="I312" i="1"/>
  <c r="H309" i="1"/>
  <c r="T309" i="1"/>
  <c r="I309" i="1"/>
  <c r="H306" i="1"/>
  <c r="O303" i="1"/>
  <c r="S303" i="1"/>
  <c r="H303" i="1"/>
  <c r="I304" i="1"/>
  <c r="J300" i="1"/>
  <c r="H300" i="1"/>
  <c r="I301" i="1"/>
  <c r="S297" i="1"/>
  <c r="H297" i="1"/>
  <c r="K297" i="1"/>
  <c r="I297" i="1"/>
  <c r="H294" i="1"/>
  <c r="S291" i="1"/>
  <c r="R291" i="1"/>
  <c r="H291" i="1"/>
  <c r="I292" i="1"/>
  <c r="I290" i="1"/>
  <c r="H288" i="1"/>
  <c r="H285" i="1"/>
  <c r="I286" i="1"/>
  <c r="L282" i="1"/>
  <c r="I284" i="1"/>
  <c r="H282" i="1"/>
  <c r="I283" i="1"/>
  <c r="H279" i="1"/>
  <c r="S279" i="1"/>
  <c r="R279" i="1"/>
  <c r="O279" i="1"/>
  <c r="I279" i="1"/>
  <c r="I277" i="1"/>
  <c r="M276" i="1"/>
  <c r="T276" i="1"/>
  <c r="H276" i="1"/>
  <c r="Q273" i="1"/>
  <c r="N273" i="1"/>
  <c r="I273" i="1"/>
  <c r="H273" i="1"/>
  <c r="I271" i="1"/>
  <c r="H270" i="1"/>
  <c r="I270" i="1"/>
  <c r="I268" i="1"/>
  <c r="I267" i="1"/>
  <c r="H267" i="1"/>
  <c r="H264" i="1"/>
  <c r="I264" i="1"/>
  <c r="I261" i="1"/>
  <c r="H261" i="1"/>
  <c r="I259" i="1"/>
  <c r="I258" i="1"/>
  <c r="H255" i="1"/>
  <c r="T255" i="1"/>
  <c r="Q255" i="1"/>
  <c r="I255" i="1"/>
  <c r="H252" i="1"/>
  <c r="I252" i="1"/>
  <c r="H249" i="1"/>
  <c r="I249" i="1"/>
  <c r="H246" i="1"/>
  <c r="I247" i="1"/>
  <c r="N243" i="1"/>
  <c r="P243" i="1"/>
  <c r="H243" i="1"/>
  <c r="I244" i="1"/>
  <c r="O240" i="1"/>
  <c r="R240" i="1"/>
  <c r="I242" i="1"/>
  <c r="H240" i="1"/>
  <c r="I240" i="1"/>
  <c r="N237" i="1"/>
  <c r="R237" i="1"/>
  <c r="I237" i="1"/>
  <c r="H237" i="1"/>
  <c r="H234" i="1"/>
  <c r="I234" i="1"/>
  <c r="I231" i="1"/>
  <c r="H231" i="1"/>
  <c r="I229" i="1"/>
  <c r="H228" i="1"/>
  <c r="I228" i="1"/>
  <c r="H225" i="1"/>
  <c r="J225" i="1"/>
  <c r="I223" i="1"/>
  <c r="J222" i="1"/>
  <c r="I222" i="1"/>
  <c r="H222" i="1"/>
  <c r="H219" i="1"/>
  <c r="S219" i="1"/>
  <c r="Q219" i="1"/>
  <c r="I219" i="1"/>
  <c r="I217" i="1"/>
  <c r="H216" i="1"/>
  <c r="I213" i="1"/>
  <c r="H213" i="1"/>
  <c r="P210" i="1"/>
  <c r="H210" i="1"/>
  <c r="I210" i="1"/>
  <c r="I207" i="1"/>
  <c r="H207" i="1"/>
  <c r="S204" i="1"/>
  <c r="I206" i="1"/>
  <c r="H204" i="1"/>
  <c r="I205" i="1"/>
  <c r="O201" i="1"/>
  <c r="H201" i="1"/>
  <c r="I201" i="1"/>
  <c r="K201" i="1"/>
  <c r="O198" i="1"/>
  <c r="I198" i="1"/>
  <c r="H198" i="1"/>
  <c r="I199" i="1"/>
  <c r="S195" i="1"/>
  <c r="N195" i="1"/>
  <c r="I195" i="1"/>
  <c r="H195" i="1"/>
  <c r="J192" i="1"/>
  <c r="H192" i="1"/>
  <c r="T186" i="1"/>
  <c r="H186" i="1"/>
  <c r="I186" i="1"/>
  <c r="K186" i="1"/>
  <c r="H183" i="1"/>
  <c r="I183" i="1"/>
  <c r="I181" i="1"/>
  <c r="H180" i="1"/>
  <c r="I179" i="1"/>
  <c r="H177" i="1"/>
  <c r="I178" i="1"/>
  <c r="H174" i="1"/>
  <c r="I173" i="1"/>
  <c r="H171" i="1"/>
  <c r="I169" i="1"/>
  <c r="H168" i="1"/>
  <c r="I168" i="1"/>
  <c r="I166" i="1"/>
  <c r="H165" i="1"/>
  <c r="I163" i="1"/>
  <c r="H159" i="1"/>
  <c r="I159" i="1"/>
  <c r="J159" i="1"/>
  <c r="I157" i="1"/>
  <c r="H156" i="1"/>
  <c r="I153" i="1"/>
  <c r="H153" i="1"/>
  <c r="H150" i="1"/>
  <c r="H147" i="1"/>
  <c r="I148" i="1"/>
  <c r="Q144" i="1"/>
  <c r="S144" i="1"/>
  <c r="H144" i="1"/>
  <c r="I141" i="1"/>
  <c r="H141" i="1"/>
  <c r="K138" i="1"/>
  <c r="H138" i="1"/>
  <c r="I138" i="1"/>
  <c r="H135" i="1"/>
  <c r="H132" i="1"/>
  <c r="K132" i="1"/>
  <c r="I130" i="1"/>
  <c r="I129" i="1"/>
  <c r="H129" i="1"/>
  <c r="R126" i="1"/>
  <c r="H126" i="1"/>
  <c r="I127" i="1"/>
  <c r="I125" i="1"/>
  <c r="I123" i="1"/>
  <c r="H123" i="1"/>
  <c r="I122" i="1"/>
  <c r="H120" i="1"/>
  <c r="P117" i="1"/>
  <c r="O117" i="1"/>
  <c r="H117" i="1"/>
  <c r="I118" i="1"/>
  <c r="H114" i="1"/>
  <c r="I115" i="1"/>
  <c r="H111" i="1"/>
  <c r="I111" i="1"/>
  <c r="H108" i="1"/>
  <c r="I108" i="1"/>
  <c r="I105" i="1"/>
  <c r="H105" i="1"/>
  <c r="I103" i="1"/>
  <c r="H102" i="1"/>
  <c r="H99" i="1"/>
  <c r="K99" i="1"/>
  <c r="O93" i="1"/>
  <c r="H93" i="1"/>
  <c r="I94" i="1"/>
  <c r="K90" i="1"/>
  <c r="H90" i="1"/>
  <c r="I91" i="1"/>
  <c r="H87" i="1"/>
  <c r="I87" i="1"/>
  <c r="H84" i="1"/>
  <c r="P84" i="1"/>
  <c r="I85" i="1"/>
  <c r="L84" i="1"/>
  <c r="H81" i="1"/>
  <c r="N78" i="1"/>
  <c r="H78" i="1"/>
  <c r="L78" i="1"/>
  <c r="I78" i="1"/>
  <c r="I76" i="1"/>
  <c r="H75" i="1"/>
  <c r="H72" i="1"/>
  <c r="L72" i="1"/>
  <c r="I72" i="1"/>
  <c r="H60" i="1"/>
  <c r="S48" i="1"/>
  <c r="I49" i="1"/>
  <c r="H54" i="1"/>
  <c r="R66" i="1"/>
  <c r="K54" i="1"/>
  <c r="H57" i="1"/>
  <c r="H63" i="1"/>
  <c r="H69" i="1"/>
  <c r="I68" i="1"/>
  <c r="I66" i="1"/>
  <c r="I60" i="1"/>
  <c r="K51" i="1"/>
  <c r="J51" i="1"/>
  <c r="T69" i="1"/>
  <c r="N63" i="1"/>
  <c r="I55" i="1"/>
  <c r="H66" i="1"/>
  <c r="I61" i="1"/>
  <c r="I57" i="1"/>
  <c r="I48" i="1"/>
  <c r="K45" i="1"/>
  <c r="I46" i="1"/>
  <c r="S189" i="1"/>
  <c r="Q189" i="1"/>
  <c r="H189" i="1"/>
  <c r="I190" i="1"/>
  <c r="I51" i="1"/>
  <c r="H51" i="1"/>
  <c r="I47" i="1"/>
  <c r="I54" i="1"/>
  <c r="O48" i="1"/>
  <c r="M48" i="1"/>
  <c r="I45" i="1"/>
  <c r="H45" i="1"/>
  <c r="H48" i="1"/>
  <c r="A34" i="1"/>
  <c r="A37" i="1"/>
  <c r="P549" i="1" l="1"/>
  <c r="P37" i="1" s="1"/>
  <c r="B19" i="2" s="1"/>
  <c r="D19" i="2" s="1"/>
  <c r="G19" i="2" s="1"/>
  <c r="J549" i="1"/>
  <c r="J37" i="1" s="1"/>
  <c r="A10" i="2" s="1"/>
  <c r="R549" i="1"/>
  <c r="R37" i="1" s="1"/>
  <c r="B21" i="2" s="1"/>
  <c r="D21" i="2" s="1"/>
  <c r="G21" i="2" s="1"/>
  <c r="L549" i="1"/>
  <c r="L37" i="1" s="1"/>
  <c r="B15" i="2" s="1"/>
  <c r="D15" i="2" s="1"/>
  <c r="G15" i="2" s="1"/>
  <c r="C21" i="2"/>
  <c r="E21" i="2" s="1"/>
  <c r="H21" i="2" s="1"/>
  <c r="C15" i="2"/>
  <c r="E15" i="2" s="1"/>
  <c r="H15" i="2" s="1"/>
  <c r="M549" i="1"/>
  <c r="M37" i="1" s="1"/>
  <c r="B16" i="2" s="1"/>
  <c r="D16" i="2" s="1"/>
  <c r="G16" i="2" s="1"/>
  <c r="S549" i="1"/>
  <c r="S37" i="1" s="1"/>
  <c r="B22" i="2" s="1"/>
  <c r="D22" i="2" s="1"/>
  <c r="G22" i="2" s="1"/>
  <c r="Q549" i="1"/>
  <c r="Q37" i="1" s="1"/>
  <c r="B20" i="2" s="1"/>
  <c r="D20" i="2" s="1"/>
  <c r="G20" i="2" s="1"/>
  <c r="T549" i="1"/>
  <c r="T37" i="1" s="1"/>
  <c r="B23" i="2" s="1"/>
  <c r="D23" i="2" s="1"/>
  <c r="G23" i="2" s="1"/>
  <c r="N549" i="1"/>
  <c r="N37" i="1" s="1"/>
  <c r="B17" i="2" s="1"/>
  <c r="D17" i="2" s="1"/>
  <c r="G17" i="2" s="1"/>
  <c r="O549" i="1"/>
  <c r="O37" i="1" s="1"/>
  <c r="B18" i="2" s="1"/>
  <c r="D18" i="2" s="1"/>
  <c r="G18" i="2" s="1"/>
  <c r="K549" i="1"/>
  <c r="K37" i="1" s="1"/>
  <c r="B14" i="2" s="1"/>
  <c r="D14" i="2" s="1"/>
  <c r="G14" i="2" s="1"/>
  <c r="C14" i="2" l="1"/>
  <c r="C18" i="2"/>
  <c r="E18" i="2" s="1"/>
  <c r="H18" i="2" s="1"/>
  <c r="C23" i="2"/>
  <c r="E23" i="2" s="1"/>
  <c r="H23" i="2" s="1"/>
  <c r="C22" i="2"/>
  <c r="E22" i="2" s="1"/>
  <c r="H22" i="2" s="1"/>
  <c r="C19" i="2"/>
  <c r="E19" i="2" s="1"/>
  <c r="H19" i="2" s="1"/>
  <c r="C17" i="2"/>
  <c r="E17" i="2" s="1"/>
  <c r="H17" i="2" s="1"/>
  <c r="C20" i="2"/>
  <c r="E20" i="2" s="1"/>
  <c r="H20" i="2" s="1"/>
  <c r="C16" i="2"/>
  <c r="E16" i="2" s="1"/>
  <c r="H16" i="2" s="1"/>
  <c r="E14" i="2" l="1"/>
  <c r="H1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</author>
  </authors>
  <commentList>
    <comment ref="D1" authorId="0" shapeId="0" xr:uid="{00000000-0006-0000-0000-000001000000}">
      <text>
        <r>
          <rPr>
            <sz val="9"/>
            <color indexed="81"/>
            <rFont val="Tahoma"/>
            <charset val="1"/>
          </rPr>
          <t xml:space="preserve">F ou M
</t>
        </r>
      </text>
    </comment>
  </commentList>
</comments>
</file>

<file path=xl/sharedStrings.xml><?xml version="1.0" encoding="utf-8"?>
<sst xmlns="http://schemas.openxmlformats.org/spreadsheetml/2006/main" count="770" uniqueCount="558">
  <si>
    <t>Exemplo:</t>
  </si>
  <si>
    <t>a. Visitar uma exposição de arte</t>
  </si>
  <si>
    <t>b. Folhear livros numa livraria</t>
  </si>
  <si>
    <t>c. Visitar um museu</t>
  </si>
  <si>
    <t>a. Colecionar autógrafos</t>
  </si>
  <si>
    <t>b. Colecionar moedas</t>
  </si>
  <si>
    <t>c. Colecionar borboletas</t>
  </si>
  <si>
    <t>x</t>
  </si>
  <si>
    <t>A partir de agora o teste começa:</t>
  </si>
  <si>
    <t>a. Viajar com interesse sobretudo pelas pessoas</t>
  </si>
  <si>
    <t>b. Viajar com interesse sobretudo pela paisagem</t>
  </si>
  <si>
    <t>c. Viajar com interesse sobretudo pelas culturas</t>
  </si>
  <si>
    <t>a. Ler as lições a um estudante cego</t>
  </si>
  <si>
    <t>b. Contar o número de veículos que passam numa rua</t>
  </si>
  <si>
    <t>c. Entrevistar pessoas para um inquérito de opinião pública</t>
  </si>
  <si>
    <t>a. Ir ver os divertimentos de uma feira</t>
  </si>
  <si>
    <t>b. Visitar os "stands" de conservas alimentares numa feira</t>
  </si>
  <si>
    <t>c. Ir a uma exposição de animais</t>
  </si>
  <si>
    <t>a. Fazer exercícios físicos num ginásio</t>
  </si>
  <si>
    <t>b. Ir à pesca</t>
  </si>
  <si>
    <t>c. Jogar à bola</t>
  </si>
  <si>
    <t>a. Folhear livros numa biblioteca</t>
  </si>
  <si>
    <t>b. Assistir ao ensaio geral de uma grande orquestra</t>
  </si>
  <si>
    <t>c. Visitar um aquário</t>
  </si>
  <si>
    <t>a. Colecionar autógrafos de pessoas célebres</t>
  </si>
  <si>
    <t>b. Colecionar borboletas</t>
  </si>
  <si>
    <t>c. Colecionar diferentes espécies de madeiras</t>
  </si>
  <si>
    <t>a. Visitar uma exposição de quadros célebres</t>
  </si>
  <si>
    <t>b. Visitar uma exposição de meios de transporte</t>
  </si>
  <si>
    <t>c. Visitar uma exposição de instrumentos de laboratório</t>
  </si>
  <si>
    <t>a. Vender hortaliças</t>
  </si>
  <si>
    <t>b. Ser organista</t>
  </si>
  <si>
    <t>c. Cultivar hortaliças</t>
  </si>
  <si>
    <t>a. Ser presidente do "comité" de receção de um baile</t>
  </si>
  <si>
    <t>b. Ornamentar a sala de baile</t>
  </si>
  <si>
    <t>c. Enviar os convites para o baile</t>
  </si>
  <si>
    <t>a. Visitar um museu científico</t>
  </si>
  <si>
    <t>b. Visitar uma agência de publicidade</t>
  </si>
  <si>
    <t>c. Visitar uma fábrica de máquinas de escrever / computadores</t>
  </si>
  <si>
    <t>a. Ler histórias a doentes</t>
  </si>
  <si>
    <t>b. Treinar um cão a fazer habilidades</t>
  </si>
  <si>
    <t>c. Desarmar um brinquedo, que não funciona, e tentar repará-lo</t>
  </si>
  <si>
    <t>a. Seguir um curso de desenho livre</t>
  </si>
  <si>
    <t>b. Seguir um curso de biologia</t>
  </si>
  <si>
    <t>c. Seguir um curso sobre o trabalho em metal</t>
  </si>
  <si>
    <t>a. Construir gaiolas para aves</t>
  </si>
  <si>
    <t>b. Escrever artigos sobre aves</t>
  </si>
  <si>
    <t>c. Desenhar aves</t>
  </si>
  <si>
    <t>a. Tentar reparar uma máquina de costura</t>
  </si>
  <si>
    <t>b. Tocar piano</t>
  </si>
  <si>
    <t>c. Desenhar uma cena interessante</t>
  </si>
  <si>
    <t>Veracidade</t>
  </si>
  <si>
    <t>Ao ar livre</t>
  </si>
  <si>
    <t>Mecânicos</t>
  </si>
  <si>
    <t>Núméricos</t>
  </si>
  <si>
    <t>Científicos</t>
  </si>
  <si>
    <t>Persuasivos</t>
  </si>
  <si>
    <t>Artísticos</t>
  </si>
  <si>
    <t>Literários</t>
  </si>
  <si>
    <t>Musicais</t>
  </si>
  <si>
    <t>Sociais</t>
  </si>
  <si>
    <t>Burocráticos</t>
  </si>
  <si>
    <t>erro</t>
  </si>
  <si>
    <t>Nome</t>
  </si>
  <si>
    <t>Sexo</t>
  </si>
  <si>
    <t>F</t>
  </si>
  <si>
    <t>Numéricos</t>
  </si>
  <si>
    <t>Masculino</t>
  </si>
  <si>
    <t>Feminino</t>
  </si>
  <si>
    <t>Percentil</t>
  </si>
  <si>
    <t>M</t>
  </si>
  <si>
    <t>a. Escrever, num jornal, a secção de conselhos sobre problemas pessoais dos leitores</t>
  </si>
  <si>
    <t>a. Ouvir uma emissão de rádio sobre a arte de cultivar frutos</t>
  </si>
  <si>
    <t>b. Ouvir uma emissão de rádio sobre o modo de fabricar objetos de plástico</t>
  </si>
  <si>
    <t>c. Ouvir uma emissão de rádio sobre o modo de fotografar animais selvagens</t>
  </si>
  <si>
    <t>b. Criar cães de raça</t>
  </si>
  <si>
    <t>c. Fazer um inquérito sobre a eficácia de diferentes anúncios comerciais</t>
  </si>
  <si>
    <t>a. Ser um grande jogador de bridge</t>
  </si>
  <si>
    <t>b. Ser um especialista em questões de erosão de solo</t>
  </si>
  <si>
    <t>c. Ser especialista na publicidade de cartazes</t>
  </si>
  <si>
    <t>a. Visitar um estúdio de cinema</t>
  </si>
  <si>
    <t>b. Visitar um centro turístico, célebre pela beleza das montanhas</t>
  </si>
  <si>
    <t>c. Visitar um campo de batalha histórico</t>
  </si>
  <si>
    <t>a. Ler biografias de estadistas célebres</t>
  </si>
  <si>
    <t>b. Ler opiniões de escritores sobre o que deveria ser o mundo ideal</t>
  </si>
  <si>
    <t>c. Ler sobre exploradores de novas terras</t>
  </si>
  <si>
    <t>a. Aconselhar as pessoas sobre o modo de desenvolver a sua personalidade</t>
  </si>
  <si>
    <t>b. Capturar animais raros para um museu</t>
  </si>
  <si>
    <t>c. Ser caixa num banco</t>
  </si>
  <si>
    <t>a. Pertencer a um círculo de estudos sobre problemas da vida moderna</t>
  </si>
  <si>
    <t>b. Pertencer a um círculo literário</t>
  </si>
  <si>
    <t>c. Pertencer a um círculo de astrónomos amadores</t>
  </si>
  <si>
    <t>a. Dar-se com pessoas vulgares</t>
  </si>
  <si>
    <t>b. Dar-se com pessoas de atitudes estranhas</t>
  </si>
  <si>
    <t>c. Dar-se com pessoas, cujo à vontade chama a atenção</t>
  </si>
  <si>
    <t>a. Ensinar português a estrangeiros</t>
  </si>
  <si>
    <t>b. Vender ações e títulos</t>
  </si>
  <si>
    <t>c. Ser cozinheiro chefe de um bom restaurante</t>
  </si>
  <si>
    <t>a. Produzir novas variedades de flores</t>
  </si>
  <si>
    <t>b. Dirigir campanhas publicitárias sobre floricultura</t>
  </si>
  <si>
    <t>c. Tomar nota das encomendas telefónicas numa loja de florista</t>
  </si>
  <si>
    <t>a. Dirigir uma equipa de investigação sobre métodos de propaganda</t>
  </si>
  <si>
    <t>b. Ser reitor de uma universidade</t>
  </si>
  <si>
    <t>c. Ser especialista na arte de fotografar a cores</t>
  </si>
  <si>
    <t>a. Desenhar ilustrações para uma história do mundo</t>
  </si>
  <si>
    <t>b. Conseguir obter uma variedade de cerejas sem caroço</t>
  </si>
  <si>
    <t>c. Dirigir um grupo que ganhasse o primeiro prémio num concurso nacional de arte dramática</t>
  </si>
  <si>
    <t>a. Poder pagar o seu curso trabalhando num laboratório universitário</t>
  </si>
  <si>
    <t>b. Poder pagar o seu curso fazendo revisão de provas de jornal</t>
  </si>
  <si>
    <t>c. Poder pagar o seu curso tocando numa orquestra</t>
  </si>
  <si>
    <t>a. Escrever uma história da Cruz Vermelha</t>
  </si>
  <si>
    <t>b. Procurar dados que permitam conhecer melhor um acontecimento histórico</t>
  </si>
  <si>
    <t>c. Escrever uma comédia musical</t>
  </si>
  <si>
    <t>a.  Ensinar a língua portuguesa.</t>
  </si>
  <si>
    <t>b. Tomar nota das encomendas telefónicas dos clientes.</t>
  </si>
  <si>
    <t>c. Pedir, pelo telefone, o parecer de várias pessoas sobre um problema de interesse público.</t>
  </si>
  <si>
    <t>a. Comprar mercadorias para um armazém de venda a retalho.</t>
  </si>
  <si>
    <t>b. Entrevistar os candidatos a emprego numa casa comercial.</t>
  </si>
  <si>
    <t>c. Ser campino.</t>
  </si>
  <si>
    <t>a. Ter o encargo de admitir pessoal para uma firmacomercial.</t>
  </si>
  <si>
    <t>b. Escrever artigos sobre a vida dos animais selvagens.</t>
  </si>
  <si>
    <t>c. Escrever num jornal a secção de conselhos sobre problemas pessoais dos leitores.</t>
  </si>
  <si>
    <t>a. Ler sobre métodos modernos de comércio.</t>
  </si>
  <si>
    <t>b. Ler sobre os usos e costumes dos habitantes de vários países.</t>
  </si>
  <si>
    <t>c. Ler sobre métodos modernos de agricultura.</t>
  </si>
  <si>
    <t>a. Trabalhar num observatório meteorológico, no Ártico.</t>
  </si>
  <si>
    <t>b. Trabalhar num observatório meteorológico, numa cidade.</t>
  </si>
  <si>
    <t>c. Trabalhar num observatório meteorológico, numa montanha.</t>
  </si>
  <si>
    <t>a. Ser muito conhecido como diretor de investigações científicas.</t>
  </si>
  <si>
    <t>b. Ser um especialista muito conhecido em questões sociais.</t>
  </si>
  <si>
    <t>c. Ser um crítico literário muito conhecido.</t>
  </si>
  <si>
    <t>a. Decorar o palco para uma representação teatral.</t>
  </si>
  <si>
    <t>b. Proceder à analise química de uma nova pasta dentífrica.</t>
  </si>
  <si>
    <t>c. Escrever um atigo, destinado às donas de casa, sobre a reparação de utensílios de cozinha.</t>
  </si>
  <si>
    <t>a. Atender os que recorrem à assistência pública.</t>
  </si>
  <si>
    <t>b. Experimentar diversas circulares de publicidade a um produto, a fim de encontar a melhor.</t>
  </si>
  <si>
    <t>c. Tentar aperfeiçoar os métodos para melhorar o trabalho num escritório.</t>
  </si>
  <si>
    <t>a. Redigir a secção financeira de um jornal.</t>
  </si>
  <si>
    <t>b. Tentar descobrir uma liga de metais mais leve e mais resistente.</t>
  </si>
  <si>
    <t>c. Planear um mairro modelo para os operários de uma fábrica.</t>
  </si>
  <si>
    <t>a. Visitar um museu de arte.</t>
  </si>
  <si>
    <t>b. Visitar um centro recreativo num bairro pobre.</t>
  </si>
  <si>
    <t>c. Visitar um grande laboratório de pesquisas médicas.</t>
  </si>
  <si>
    <t>a. Ser encarregado de despedir o pessoal de uma empresa.</t>
  </si>
  <si>
    <t>b. Ser encarregado de chamar a atenção dos empregados que não fazem bem o seu trabalho.</t>
  </si>
  <si>
    <t>c. Ser encarregado de contratar novos empregados.</t>
  </si>
  <si>
    <t>a. Fazer um dicionário de "calão".</t>
  </si>
  <si>
    <t>b. Descobrir um tratamento para curar a asma dos fenos.</t>
  </si>
  <si>
    <t>c. Introduzir melhores métodos de administração numa grande empresa.</t>
  </si>
  <si>
    <t>a. Ler sobre a história de arte dramática.</t>
  </si>
  <si>
    <t>b. Ler sobre as formas musicais primitivas.</t>
  </si>
  <si>
    <t>c. Ler relatos de experiências sobre a influência da linguagem no comportamento.</t>
  </si>
  <si>
    <t>a. Fazer a análise química de novos produtos comerciais.</t>
  </si>
  <si>
    <t>b. Trabalhar na invenção de um pulmão artificial que permita ao doente mover-se livremente.</t>
  </si>
  <si>
    <t>c. Traçar gráficos sobre o estado dos negócios.</t>
  </si>
  <si>
    <t>Data</t>
  </si>
  <si>
    <t>Turma</t>
  </si>
  <si>
    <t>QUESTIONÁRIO DE INTERESSES VOCACIONAIS (KUDER)</t>
  </si>
  <si>
    <t>LEIA COM MUITA ATENÇÃO</t>
  </si>
  <si>
    <t xml:space="preserve">Este questionário tem por fim auxiliá-lo a determinar os seus interesses. Não se trata de uma prova de inteligência. Não há respostas boas nem </t>
  </si>
  <si>
    <t>más. Uma resposta é boa se for verdadeira para si.</t>
  </si>
  <si>
    <r>
      <t xml:space="preserve">Algumas das atividades exigem uma certa preparação e treino especial. Nestes casos, deve escolher </t>
    </r>
    <r>
      <rPr>
        <i/>
        <sz val="11"/>
        <color theme="1"/>
        <rFont val="Calibri"/>
        <family val="2"/>
        <scheme val="minor"/>
      </rPr>
      <t>supondo que tem a preparação necessária</t>
    </r>
    <r>
      <rPr>
        <sz val="11"/>
        <color theme="1"/>
        <rFont val="Calibri"/>
        <family val="2"/>
        <scheme val="minor"/>
      </rPr>
      <t xml:space="preserve">. </t>
    </r>
  </si>
  <si>
    <t xml:space="preserve">Nunca escolha uma atividade simplesmente por ser novidade, ou pelo seu caráter original. Mas escolha o que gostaria de fazer, como trabalho </t>
  </si>
  <si>
    <t>permanente partindo do princípio que conhece e domina igualmente todas essas atividades.</t>
  </si>
  <si>
    <t xml:space="preserve">Em certos casos, talvez goste igualmente das três atividades descritas num grupo; e noutros, é possível que não goste de nenhuma. Quando isso </t>
  </si>
  <si>
    <t>acontecer, esforce-se por fazer uma escolha, mesmo que lhe pareça difícil decidir.</t>
  </si>
  <si>
    <t xml:space="preserve">Embora algumas atividades lhe pareçam insignificantes ou até ridículas, procure fazer sempre a sua escolha em cada grupo. Caso contrário, será </t>
  </si>
  <si>
    <t>mente confidenciais.</t>
  </si>
  <si>
    <r>
      <t xml:space="preserve">impossível tirar quaisquer elementos da sua prova, e chegar-se a uma conclusão satisfatória para si. </t>
    </r>
    <r>
      <rPr>
        <i/>
        <sz val="11"/>
        <color theme="1"/>
        <rFont val="Calibri"/>
        <family val="2"/>
        <scheme val="minor"/>
      </rPr>
      <t>Todas as respostas são consideradas estrita-</t>
    </r>
  </si>
  <si>
    <t>Não demore muito em cada grupo. Marque a primeira resposta, que lhe vier espontaneamente ao espírito, e passe ao grupo seguinte. Cada res-</t>
  </si>
  <si>
    <t>posta só terá valor na medida em que exprimir o seu gosto pessoal.</t>
  </si>
  <si>
    <t xml:space="preserve">Seguidamente, vão ser enunciadas numerosas atividades diferentes, agrupadas três a três. Leia, em primeiro lugar, as três atividades descritas em </t>
  </si>
  <si>
    <t>cada grupo. Escolha, depois, entre essas três atividades aquela de que gosta MAIS e aquela de que gosta MENOS selecionando com um "X" nas cé-</t>
  </si>
  <si>
    <t>lulas correspondentes.</t>
  </si>
  <si>
    <t>GOSTO MAIS</t>
  </si>
  <si>
    <t>GOSTO MENOS</t>
  </si>
  <si>
    <r>
      <rPr>
        <b/>
        <sz val="11"/>
        <color theme="1"/>
        <rFont val="Calibri"/>
        <family val="2"/>
        <scheme val="minor"/>
      </rPr>
      <t>ATENÇÃO:</t>
    </r>
    <r>
      <rPr>
        <sz val="11"/>
        <color theme="1"/>
        <rFont val="Calibri"/>
        <family val="2"/>
        <scheme val="minor"/>
      </rPr>
      <t xml:space="preserve"> A coluna da esquerda é sempre para a atividade que gosta MAIS e a coluna da direita é sempre para a atividade que gosta MENOS.</t>
    </r>
  </si>
  <si>
    <t>No exemplo 0, na opção c., está selecionado o espaço à esquerda porque a atividade de que gosta mais é "Visitar um museu.", enquanto na opção</t>
  </si>
  <si>
    <t>Agrupamento de Escolas Grão Vasco, Viseu</t>
  </si>
  <si>
    <t>Serviços de Psicologia e Orientação</t>
  </si>
  <si>
    <t>Idade</t>
  </si>
  <si>
    <t>b. foi selecionado o espaço à direita porque a atividade de que gosta menos é "Folhear os livros numa livraria."</t>
  </si>
  <si>
    <t>a. Distribuir prospetos aos automobilistas que chegam a um parque de estacionamento.</t>
  </si>
  <si>
    <t>b. Tomar nota do número de automóveis que passam numa rua determinada.</t>
  </si>
  <si>
    <t>c. Dirigir a circulação num cruzamento de ruas.</t>
  </si>
  <si>
    <t>a. Ensinar ginástica a crianças doentes.</t>
  </si>
  <si>
    <t>b. Cultivar legumes para vender.</t>
  </si>
  <si>
    <t>c. Ensinar o fabrico de cestos e a tecelagem.</t>
  </si>
  <si>
    <t>a. Angariar fundos para uma obra de beneficiência.</t>
  </si>
  <si>
    <t>b. Escrever diariamente relatórios sobre os resultados de uma subscrição pública.</t>
  </si>
  <si>
    <t>c. Tomar nota dos donativos para uma campanha de beneficiência.</t>
  </si>
  <si>
    <t>a. Cuidar de todos os preparativos para um grande casamento.</t>
  </si>
  <si>
    <t>b. Endereçar os convites para um grande casamento.</t>
  </si>
  <si>
    <t>c. Redigir uma notícia sobre um grande casamento.</t>
  </si>
  <si>
    <t>a. Escrever romances.</t>
  </si>
  <si>
    <t>b. Fazer investigações sobre a psicologia da música.</t>
  </si>
  <si>
    <t>c. Dedicar-se à cerâmica e à olaria.</t>
  </si>
  <si>
    <t>a. Estudar a eficácia de diferentes métodos de venda.</t>
  </si>
  <si>
    <t>b. Separar cartas numa estação de correio.</t>
  </si>
  <si>
    <t>c. Criar galinhas.</t>
  </si>
  <si>
    <t>a. Redigir a crónica da atualidade num jornal.</t>
  </si>
  <si>
    <t>b. Fazer conferências de divulgação da Química.</t>
  </si>
  <si>
    <t>c. Ajudar os novos a escolherem a sua carreira.</t>
  </si>
  <si>
    <t>a. Deixar que alguém, que lhe mereça confiança, decida por si a maior parte das vezes.</t>
  </si>
  <si>
    <t>b. Deixar que alguém, que lhe mereça confiança, tome decisões por si em certos casos.</t>
  </si>
  <si>
    <t>c. Tomar sozinho, por si próprio, todas as decisões.</t>
  </si>
  <si>
    <t>a. Dirigir uma grande secção num estabelecimento.</t>
  </si>
  <si>
    <t>b. Fazer investigações sobre televisão.</t>
  </si>
  <si>
    <t>c. Dirigir a secção de recreio, numa obra de serviço social.</t>
  </si>
  <si>
    <t>a. Vigiar o trabalho de numerosos datilógrafos.</t>
  </si>
  <si>
    <t>b. Atender pessoas que solicitam um emprego.</t>
  </si>
  <si>
    <t>c. Ser secretário particular.</t>
  </si>
  <si>
    <t>a. Desenhar séries de histórias humorísticas.</t>
  </si>
  <si>
    <t>b. Redigir anúncios sobre artigos elétricos.</t>
  </si>
  <si>
    <t>c. Cultivar hortaliças numa quinta.</t>
  </si>
  <si>
    <t>a. Experimentar o fabrico de bombons, de que não conhece a receita.</t>
  </si>
  <si>
    <t>b. Contar histórias a crianças.</t>
  </si>
  <si>
    <t>c. Pintar a aguarela.</t>
  </si>
  <si>
    <t>a. Fazer experiências de Química.</t>
  </si>
  <si>
    <t>b. Entrevistar candidatos a um emprego.</t>
  </si>
  <si>
    <t>c. Escrever artigos de fundo para um jornal.</t>
  </si>
  <si>
    <t>a. Desenhar uma cena interessante.</t>
  </si>
  <si>
    <t>b. Experimentar diversos tipos de velas para um barco de brincar.</t>
  </si>
  <si>
    <t>c. Escrever um artigo, imitando o estilo de determinado autor.</t>
  </si>
  <si>
    <t>a. Vender bilhetes para uma receital de amadores.</t>
  </si>
  <si>
    <t>b. Preparar os bilhetes e o texto do recital.</t>
  </si>
  <si>
    <t>c. Ser o tesoureiro do recital.</t>
  </si>
  <si>
    <t>a. Calcular o custo da produção de uma máquina de lavar louça.</t>
  </si>
  <si>
    <t>b. Convençar investidores a financiar uma fábrica de máquinas de lavar louça.</t>
  </si>
  <si>
    <t>c. Ensinar as pessoas como devem trabalhar com a máquina de lavar louça.</t>
  </si>
  <si>
    <t>a. Ordenar os resultados de um inquérito sobre opinião pública.</t>
  </si>
  <si>
    <t>b. Escrever editoriais para um jornal.</t>
  </si>
  <si>
    <t>c. Ensinar trabalhos manuais a crianças pobres numa obra de assistência.</t>
  </si>
  <si>
    <t>a. Ler acerca das causas de diversas doenças.</t>
  </si>
  <si>
    <t>b. Ler acerca do modo como triunfaram os grandes industriais.</t>
  </si>
  <si>
    <t>c. Ler acerca da criação de animais.</t>
  </si>
  <si>
    <t>a. Ir a uma reunião, onde a maioria das pessoas lhe são desconhecidas.</t>
  </si>
  <si>
    <t>b. Ir a uma reunião, onde a maioria das pessoas são suas conhecidas.</t>
  </si>
  <si>
    <t>c. Ir a uma reunião, onde há pessoas desconhecidas e conhecidas.</t>
  </si>
  <si>
    <t>a. Vender artigos para pintores.</t>
  </si>
  <si>
    <t>b. Cultivar sementes para vendes aos floricultores.</t>
  </si>
  <si>
    <t>c. Criar ratos brancos para os cientistas fazerem experiências.</t>
  </si>
  <si>
    <t>a. Fazer experiências de laboratório.</t>
  </si>
  <si>
    <t>b. Fabricar móveis.</t>
  </si>
  <si>
    <t>c. Vender apólices de seguro.</t>
  </si>
  <si>
    <t>a. Pesar encomendas e calcular o custo de expedição.</t>
  </si>
  <si>
    <t>b. Ler manuscritos propostos para publicação.</t>
  </si>
  <si>
    <t>c. Experimentar novos modelos de automóveis com o fim de os aperfeiçoar.</t>
  </si>
  <si>
    <t>a. Ser especialista na lapidação de diamantes.</t>
  </si>
  <si>
    <t>b. Fazer pesquisas para descobrir um substituto da borracha.</t>
  </si>
  <si>
    <t>c. Ser comentador musical de uma emissora de rádio.</t>
  </si>
  <si>
    <t>a. Auxiliar uma enfermeira.</t>
  </si>
  <si>
    <t>b. Vender instrumentos de música.</t>
  </si>
  <si>
    <t>c. Reparar utensílios de cozinha.</t>
  </si>
  <si>
    <t>a. Desenhar vasos de flores.</t>
  </si>
  <si>
    <t>b. Dirigir o fabrico de vasos de flores.</t>
  </si>
  <si>
    <t>c. Ap+erfeiçoar o método de fabrico de vasos de flores.</t>
  </si>
  <si>
    <t>b. Ensinar crianças a fazer miniaturas de aviões.</t>
  </si>
  <si>
    <t>a. Fazer as contas dos cliente num restaurante.</t>
  </si>
  <si>
    <t>c. Ter em dia as notas de um cientista que se dedica a investigações médicas.</t>
  </si>
  <si>
    <t>a. Dirigir um parque de jogos para crianças pobres.</t>
  </si>
  <si>
    <t>b. Ser cozinheiro num restaurante.</t>
  </si>
  <si>
    <t>c. Vender produtos químicos.</t>
  </si>
  <si>
    <t>a. Considerar uma boa variedade de ferramentas para trabalhar em madeira.</t>
  </si>
  <si>
    <t>b. Fazer um álbum com reproduções de quadros preferidos.</t>
  </si>
  <si>
    <t>c. Preparar uma mala de primeiros socorros urgentes.</t>
  </si>
  <si>
    <t>a. Dirigir um recital de amadores.</t>
  </si>
  <si>
    <t>b. Supervisionar a impressão dos programas e bilhetes.</t>
  </si>
  <si>
    <t>c. Escrever a peça do recital.</t>
  </si>
  <si>
    <t>a. Jogar às damas com alguém que habitualmente lhe ganha.</t>
  </si>
  <si>
    <t>b. Jogar às damas com alguém que só raramente lhe ganha.</t>
  </si>
  <si>
    <t>c. Jogar às damas com alguém que é mais ou menos da sua categoria.</t>
  </si>
  <si>
    <t>a. Preparar anúncios para uma nova máquina de lavar louça.</t>
  </si>
  <si>
    <t>b. Calcular o custo de fabrico da máquina de lavar louça.</t>
  </si>
  <si>
    <t>c. Vender máquinas de lavar louça.</t>
  </si>
  <si>
    <t>a. Ter a seu cargo o espaço social de um jornal.</t>
  </si>
  <si>
    <t>b. Ter a seu cargo a secção de respostas ao leitor.</t>
  </si>
  <si>
    <t>c. Ter a seu cargo a secção de jardinagem de um jornal.</t>
  </si>
  <si>
    <t>a. Ser explorador.</t>
  </si>
  <si>
    <t>b. Ser desenhador.</t>
  </si>
  <si>
    <t>c. Ser inventor.</t>
  </si>
  <si>
    <t>a. Colher cerejas.</t>
  </si>
  <si>
    <t>b. Trabalhar com um trator numa herdade.</t>
  </si>
  <si>
    <t>c. Trabalhar num laboratório de química.</t>
  </si>
  <si>
    <t>a. Seguir um curso sobre a arte de falar em público.</t>
  </si>
  <si>
    <t>b. Estudar sociologia.</t>
  </si>
  <si>
    <t>c. Estudar a arte de escrever contos.</t>
  </si>
  <si>
    <t>a. Trabalhar com uma máquina de calcular.</t>
  </si>
  <si>
    <t>b. Montar uma máquina de calcular.</t>
  </si>
  <si>
    <t>c. Vender máquinas de calcular.</t>
  </si>
  <si>
    <t>a. Constriuir barcos.</t>
  </si>
  <si>
    <t>b. Resolver conflitos entre operários.</t>
  </si>
  <si>
    <t>c. Compôr música.</t>
  </si>
  <si>
    <t>a. Ser o maior vendedor de tratores do país.</t>
  </si>
  <si>
    <t>b. Ser contabilista diplomado.</t>
  </si>
  <si>
    <t>c. Ser especialista em taxas e impostos.</t>
  </si>
  <si>
    <t>a. Descobrir métodos para melhorar o trabalho de escritório.</t>
  </si>
  <si>
    <t>b. Ser enfermeiro diplomado.</t>
  </si>
  <si>
    <t>c. Descobrir melhores receitas de pastelaria.</t>
  </si>
  <si>
    <t xml:space="preserve">a. Reparar um contacto defeitoso num ferrro elétrico. </t>
  </si>
  <si>
    <t>b. Acender o lume na lareira.</t>
  </si>
  <si>
    <t>c. Datilografar uma carta para um amigo.</t>
  </si>
  <si>
    <t>a. Ser gerente de uma loja de música.</t>
  </si>
  <si>
    <t>b. Desenhar planos de edifícios.</t>
  </si>
  <si>
    <t>c. Fazer um inquérito sobre as condições sociais de diversas cidades.</t>
  </si>
  <si>
    <t>a. Desmontar um novo brinquedo mecânico para ver como funciona.</t>
  </si>
  <si>
    <t>b. Jogar às damas.</t>
  </si>
  <si>
    <t>c. Jogar Xadrez.</t>
  </si>
  <si>
    <t>a. Ser o contabilista de uma empresa comercial.</t>
  </si>
  <si>
    <t>b. Encontrar novas variedades de flores.</t>
  </si>
  <si>
    <t>c. Discutir com outros os seus problemas pessoais.</t>
  </si>
  <si>
    <t>a. Ganhar a vida a pescar.</t>
  </si>
  <si>
    <t>b. Marcar as árvores que devem ser abatidas numa floresta.</t>
  </si>
  <si>
    <t>c. Pintar automóveis numa fábrica.</t>
  </si>
  <si>
    <t>a. Fazer inquéritos para um serviço social.</t>
  </si>
  <si>
    <t>b. Ser secretário particular de uma grande personalidade.</t>
  </si>
  <si>
    <t>c. Redigir anúncios para uma casa editora.</t>
  </si>
  <si>
    <t>a. Escrever uma história vivida para uma revista.</t>
  </si>
  <si>
    <t>b. Escrever um artigo sobre a criação de galinhas.</t>
  </si>
  <si>
    <t>c. Escrever um artigo sobre os primeiros socorros a feridos.</t>
  </si>
  <si>
    <t>a. Servir à mesa num restaurante.</t>
  </si>
  <si>
    <t>b. Procurar direções num anuário comercial.</t>
  </si>
  <si>
    <t>c. Cuidar de doentes.</t>
  </si>
  <si>
    <t>a. Fazer modelagem em barro.</t>
  </si>
  <si>
    <t>b. Escrever um artigo sobre a arte de convencer as pessoas.</t>
  </si>
  <si>
    <t>c. Servir de ponto num teatro de amadores.</t>
  </si>
  <si>
    <t>a. Ser médico.</t>
  </si>
  <si>
    <t>b. Ser escultor.</t>
  </si>
  <si>
    <t>c. Ser Jornalista.</t>
  </si>
  <si>
    <t>b. Recolher dados sobre a venda da nova máquina de escrever.</t>
  </si>
  <si>
    <t>c. Manter em bom estado as máquinas de escrever dos clientes.</t>
  </si>
  <si>
    <t>a. Responder aos pedidos de informação sobre uma nova marca de máquinas de escrever.</t>
  </si>
  <si>
    <t>a. Estudar os métodos de propaganda em tempo de guerra.</t>
  </si>
  <si>
    <t>b. Estudar os sistemas para melhorar o trabalho dos escritórios.</t>
  </si>
  <si>
    <t>c. Fazer um estudo sobre a emigração portuguesa para o Brasil.</t>
  </si>
  <si>
    <t>a. Verificar se existem erro num rascunho de um relatório.</t>
  </si>
  <si>
    <t>b. Lavar louça.</t>
  </si>
  <si>
    <t>c. Preparar uma refeição.</t>
  </si>
  <si>
    <t>a. Ensinar arquitetura.</t>
  </si>
  <si>
    <t>b. Angariar anúncios para uma revista.</t>
  </si>
  <si>
    <t>c. Consertar relógios.</t>
  </si>
  <si>
    <t>a. Preparar uma refeição.</t>
  </si>
  <si>
    <t>b. Reparar um brinquedo partido.</t>
  </si>
  <si>
    <t>c. Fazer uma lavagem à cabeça de alguém.</t>
  </si>
  <si>
    <t>a. Partir à procura de animais raros.</t>
  </si>
  <si>
    <t>b. Ir combater uma epidemia entre indígenas.</t>
  </si>
  <si>
    <t>c. Ocupar-se do bem estar social.</t>
  </si>
  <si>
    <t>b. Fazer investigações sobre a causa dos tremores de terra.</t>
  </si>
  <si>
    <t>c. Ser engenheiro mecânico.</t>
  </si>
  <si>
    <t>a. Ser pintor retratista.</t>
  </si>
  <si>
    <t>a. Orientar pessoas sobre a forma de equilibrarem o seu orçamento.</t>
  </si>
  <si>
    <t>b. Por etiquetas nos livros de uma biblioteca.</t>
  </si>
  <si>
    <t>c. Ser especialista no tratamento de árvores.</t>
  </si>
  <si>
    <t>b. Trabalhar numa herdade.</t>
  </si>
  <si>
    <t>c. Trabalhar numa casa editora.</t>
  </si>
  <si>
    <t>a. Ser professor de matemática.</t>
  </si>
  <si>
    <t>b. Ser chefe de publicidade de uma empresa.</t>
  </si>
  <si>
    <t>c. Ser professor de línguas estranfeiras.</t>
  </si>
  <si>
    <t>a. Vender num estabelecimento.</t>
  </si>
  <si>
    <t>a. Seguir um curso de correspondência comercial.</t>
  </si>
  <si>
    <t>b. Seguir um curso de artes tipográficas.</t>
  </si>
  <si>
    <t>c. Seguir um curso sobre a arte de vender.</t>
  </si>
  <si>
    <t>a. Desenhar planos de casas.</t>
  </si>
  <si>
    <t>b. Redigir anúncios sobre terrenos para construção.</t>
  </si>
  <si>
    <t>c. Escrever sobre ideias modernas na construção.</t>
  </si>
  <si>
    <t>a. Comprar um objeto dispendioso a prestaçoes.</t>
  </si>
  <si>
    <t>b. Pedir dinheiro emprestado a um amigo, para comprar esse objeto.</t>
  </si>
  <si>
    <t>c. Economizar para comprar o objeto a pronto pagamento.</t>
  </si>
  <si>
    <t>a. Fazer decorações em móveis.</t>
  </si>
  <si>
    <t>b. Vigiar os trabalhadores numa cultura de batatas.</t>
  </si>
  <si>
    <t>c. Criar perús.</t>
  </si>
  <si>
    <t>a. Auxiliar os novos a escolher a sua carreira.</t>
  </si>
  <si>
    <t>b. Desenhar novos padrões de tecidos.</t>
  </si>
  <si>
    <t>c. Calcular o custo de impressão de livros e circulares.</t>
  </si>
  <si>
    <t>a. Fazer um tear manual.</t>
  </si>
  <si>
    <t>b. Procurar fórmulas matemáticas para prever as flutuações de mercado.</t>
  </si>
  <si>
    <t>c. Fazer um inquérito sobre as atitudes dos jovens em face das cerimónias religiosas.</t>
  </si>
  <si>
    <t>a. Modelar em cera o rosto de um grande personagem.</t>
  </si>
  <si>
    <t>b. Escrever um artigo sobre a forma de determinar os preços de venda.</t>
  </si>
  <si>
    <t xml:space="preserve">c. Compor a canção-tema de um programa de rádio. </t>
  </si>
  <si>
    <t>a. Experimentar diversos produtos para uma cooperativa, a fim de ver qual o melhor.</t>
  </si>
  <si>
    <t>b. Ter a seu cargo os cartazes dos anúncios de uma empresa comercial.</t>
  </si>
  <si>
    <t>c. Verificar o bom funcionamento de máquinas de cálcular.</t>
  </si>
  <si>
    <t>a. Ser tratado como um camarada.</t>
  </si>
  <si>
    <t>b. Ser tratado como superior.</t>
  </si>
  <si>
    <t>c. Passar despercebido de toda a gente.</t>
  </si>
  <si>
    <t>a. Ser professor de música.</t>
  </si>
  <si>
    <t>b. Ser desenhador de uma agência de publicidade.</t>
  </si>
  <si>
    <t>c. Investigar o que dá graça a uma revista teatral.</t>
  </si>
  <si>
    <t>a. Fazer compras para um doente.</t>
  </si>
  <si>
    <t>b. Fazer paciências para distrair um doente.</t>
  </si>
  <si>
    <t>c. Ler a uma pessoa doente.</t>
  </si>
  <si>
    <t>a. Ajudar a prestar os primeiros socorros no hospital.</t>
  </si>
  <si>
    <t>b. Vender flores numa loja de florista.</t>
  </si>
  <si>
    <t>b. Cultivar uma grande herdade.</t>
  </si>
  <si>
    <t>c. Ser agente de imóveis.</t>
  </si>
  <si>
    <t>a. Cuidar de pessoas surdas.</t>
  </si>
  <si>
    <t>b. Desenhar gráficos baseados em estatísticas.</t>
  </si>
  <si>
    <t>c. Ser empregado numa loja.</t>
  </si>
  <si>
    <t>a. Ser escritor.</t>
  </si>
  <si>
    <t>b. Ser um especialista no anúncio por cartazes.</t>
  </si>
  <si>
    <t>c. Ser dirigente de uma associação religiosa.</t>
  </si>
  <si>
    <t>a. Fazer um trabalho de que gosta com um bom salário.</t>
  </si>
  <si>
    <t>b. Fazer um trabalho de que gosta com um pequeno salário.</t>
  </si>
  <si>
    <t>c. Fazer um trabalho de que não gosta com um bom salário.</t>
  </si>
  <si>
    <t>a. Ensinar higiene aos pobres.</t>
  </si>
  <si>
    <t>b. Escrever artigos de fundo para um jornal.</t>
  </si>
  <si>
    <t>c. Vender objetos de arte.</t>
  </si>
  <si>
    <t>a. Ser secretário de um ministro.</t>
  </si>
  <si>
    <t>b. Ensinar modelagem e pintura a crianças.</t>
  </si>
  <si>
    <t>c. Escrever artigos para uma revista de arte.</t>
  </si>
  <si>
    <t>a. Escolher por si próprio o seu vestuário.</t>
  </si>
  <si>
    <t>b. Pedir opinião de outrem na escolha do seu vestuário.</t>
  </si>
  <si>
    <t>c. Deixar que alguém escolha por si o seu vestuário.</t>
  </si>
  <si>
    <t>a. Desenhar planos de pontes.</t>
  </si>
  <si>
    <t>b. Fazer um trabalho que exija cálculo mental.</t>
  </si>
  <si>
    <t>c. Fazer um trabalho de escritório.</t>
  </si>
  <si>
    <t>a. Dirigir a produção de cartões de boas festas.</t>
  </si>
  <si>
    <t>b. Calcular o custo de produção destes cartões.</t>
  </si>
  <si>
    <t>c. Desenhar cartões de boas festas.</t>
  </si>
  <si>
    <t>a. Consertar uma fechadura avariada.</t>
  </si>
  <si>
    <t>b. Verificar os erros na cópia de um relatório.</t>
  </si>
  <si>
    <t>c. Adicionar colunas de números.</t>
  </si>
  <si>
    <t>a. Deixar que os outros o metam a ridículo.</t>
  </si>
  <si>
    <t>b. Meter outros a ridículo.</t>
  </si>
  <si>
    <t>c. Não admitir que alguém seja metido a ridículo.</t>
  </si>
  <si>
    <t>a. Ser psicólogo.</t>
  </si>
  <si>
    <t>b. Vigiar a construção de pontes.</t>
  </si>
  <si>
    <t>c. Ser arquitecto paisagista.</t>
  </si>
  <si>
    <t>a. Investigar as causas das doenças mentais.</t>
  </si>
  <si>
    <t>b. Estudar a teoria musical.</t>
  </si>
  <si>
    <t>c. Estudar estenografia.</t>
  </si>
  <si>
    <t>a. Guiar um autocarro.</t>
  </si>
  <si>
    <t>b. Ser faroleiro.</t>
  </si>
  <si>
    <t>c. Ser guarda de passagem de nível.</t>
  </si>
  <si>
    <t>a. Redigir anúncios.</t>
  </si>
  <si>
    <t>b. Estar encarregado de uma biblioteca pública.</t>
  </si>
  <si>
    <t>c. Editar um jornal.</t>
  </si>
  <si>
    <t>a. Seguir um curso de contabilidade sobre a venda a retalho.</t>
  </si>
  <si>
    <t>b. Seguir um curso de venda.</t>
  </si>
  <si>
    <t>c. Seguir um curso de francês comercial.</t>
  </si>
  <si>
    <t>a. Escrever uma peça de teatro.</t>
  </si>
  <si>
    <t>b. Vender os bilhetes para esta peça.</t>
  </si>
  <si>
    <t>c. Cuidar dos acessórios da peça.</t>
  </si>
  <si>
    <t>a. Fazer caricaturas de pessoas célebres.</t>
  </si>
  <si>
    <t>b. Pintar retratos de pessoas célebres.</t>
  </si>
  <si>
    <t>c. Pintar paisagens.</t>
  </si>
  <si>
    <t>a. Fazer ilustrações para uma revista.</t>
  </si>
  <si>
    <t>b. Redigir artigos para uma revista.</t>
  </si>
  <si>
    <t>c. Ser gerente de venda de uma revista.</t>
  </si>
  <si>
    <t>a. Ir descançar num ambiente luxuoso.</t>
  </si>
  <si>
    <t>b. Fazer campismo.</t>
  </si>
  <si>
    <t>c. Fazer uma excursão pelo campo.</t>
  </si>
  <si>
    <t>a. Viver com um grande crítico de arte.</t>
  </si>
  <si>
    <t>b. Viver com uma pessoa célebre por se dedicar a obras sociais.</t>
  </si>
  <si>
    <t>c. Viver com um grande artista.</t>
  </si>
  <si>
    <t>a. Escrever um artigo sobre passatempos.</t>
  </si>
  <si>
    <t>b. Fazer gráficos sobre o custo de vida.</t>
  </si>
  <si>
    <t>c. Reparar e restaurar velhos móveis.</t>
  </si>
  <si>
    <t>a. Corrigir provas de livros para crianças.</t>
  </si>
  <si>
    <t>c. Fazer brinquedos para crianças.</t>
  </si>
  <si>
    <t>a. Seguir um curso de Educação Física.</t>
  </si>
  <si>
    <t>b. Seguir um curso de marcenaria.</t>
  </si>
  <si>
    <t>c. Seguir um curso de Matemática.</t>
  </si>
  <si>
    <t>a. Ser afinador de pianos.</t>
  </si>
  <si>
    <t>b. Ser professor.</t>
  </si>
  <si>
    <t>c. Ser dentista.</t>
  </si>
  <si>
    <t>a. Ser estenográfico de um tribunal.</t>
  </si>
  <si>
    <t>b. Ser agente de negócios de uma grande pianista.</t>
  </si>
  <si>
    <t>c. Ser perito ou conselheiro em orientação profissional.</t>
  </si>
  <si>
    <t>a. Visitar um museu de ciências naturais.</t>
  </si>
  <si>
    <t>b. Vsitar uma fábrica de aviões.</t>
  </si>
  <si>
    <t>c. Visitar os bairros pobres de uma cidade.</t>
  </si>
  <si>
    <t>a. Ilustrar histórias para revistas.</t>
  </si>
  <si>
    <t>b. Ser criador de gado.</t>
  </si>
  <si>
    <t>c. Cultivar frutos para vender.</t>
  </si>
  <si>
    <t>a. Ser criado de recados num hotel.</t>
  </si>
  <si>
    <t>b. Recolher a louça num restaurante.</t>
  </si>
  <si>
    <t>c. Viver sozinho numa ilha.</t>
  </si>
  <si>
    <t>a. Ser guia de campistas.</t>
  </si>
  <si>
    <t>b. Desenhar planos de material de campismo.</t>
  </si>
  <si>
    <t>c. Vender material de campismo.</t>
  </si>
  <si>
    <t>a. Ser agente de seguros de vida.</t>
  </si>
  <si>
    <t>b. Escrever histórias para revistas.</t>
  </si>
  <si>
    <t>c. Ser jardineiro paisagista.</t>
  </si>
  <si>
    <t>a. Ter a fama de ser modesto.</t>
  </si>
  <si>
    <t>b. Ter a fama de ser discreto.</t>
  </si>
  <si>
    <t>c. Ter a fama de ser folgazão.</t>
  </si>
  <si>
    <t>a. Ensinar aritmética.</t>
  </si>
  <si>
    <t>b. Treinar cães para guiar cegos.</t>
  </si>
  <si>
    <t>c. Ser secretário de um grande sábio.</t>
  </si>
  <si>
    <t>a. Seguir um curso sobre música moderna.</t>
  </si>
  <si>
    <t>b. Seguir um curso sobre romance moderno.</t>
  </si>
  <si>
    <t>c. Seguir um curso sobre pintura moderna.</t>
  </si>
  <si>
    <t>a. Ser tido como difícil de levar.</t>
  </si>
  <si>
    <t>b. Ser tido como honesto e justo.</t>
  </si>
  <si>
    <t>c. Ser tido como inteligente.</t>
  </si>
  <si>
    <t>a. Ser chefe de orquestra.</t>
  </si>
  <si>
    <t>b. Ser gerente de um grande escritório.</t>
  </si>
  <si>
    <t>c. Dirigir uma campanha para acabar com as habitações miseráveis.</t>
  </si>
  <si>
    <t>a. Cultivar flores.</t>
  </si>
  <si>
    <t>b. Trabalhar com um duplicador.</t>
  </si>
  <si>
    <t>c. Fazer faturas num estabelecimento.</t>
  </si>
  <si>
    <t>a. Servir de guia num parque florestal.</t>
  </si>
  <si>
    <t>b. Trabalhar em joalharia.</t>
  </si>
  <si>
    <t>c. Instrumentar músicas para orquestras.</t>
  </si>
  <si>
    <t>a. Ser telefonista.</t>
  </si>
  <si>
    <t>b. Fazer gravuras em linóleo.</t>
  </si>
  <si>
    <t>c. Ensinar jogos a crianças.</t>
  </si>
  <si>
    <t>a. Reparar uma tábua de passar a ferro.</t>
  </si>
  <si>
    <t>b. Lavar a louça.</t>
  </si>
  <si>
    <t>c. Arrumar um quarto.</t>
  </si>
  <si>
    <t>a. Ensinar marcenaria.</t>
  </si>
  <si>
    <t>b. Corrigir provas de jornal.</t>
  </si>
  <si>
    <t>c. Importar tapetes orientais.</t>
  </si>
  <si>
    <t>a. Ser secretário particular.</t>
  </si>
  <si>
    <t>b. Ser contabilista.</t>
  </si>
  <si>
    <t>c. Ser vendedor.</t>
  </si>
  <si>
    <t>a. Fazer patinagem artística.</t>
  </si>
  <si>
    <t>b. Jogar o pólo.</t>
  </si>
  <si>
    <t>c. Escalar montanhas.</t>
  </si>
  <si>
    <t>a. Trabalhar a uma secretária.</t>
  </si>
  <si>
    <t>b. Trabalhar numa quinta.</t>
  </si>
  <si>
    <t>c. Vender de porta em porta.</t>
  </si>
  <si>
    <t>a. Trabalhar numa fábrica de rebuçados.</t>
  </si>
  <si>
    <t>b. Criar abelhas.</t>
  </si>
  <si>
    <t>c. Fazer exames de visão.</t>
  </si>
  <si>
    <t>a. Ser agricultor.</t>
  </si>
  <si>
    <t>b. Ser revisor dos caminhos de ferro.</t>
  </si>
  <si>
    <t>c. Ser emprego de escritório.</t>
  </si>
  <si>
    <t>a. Fazer trabalhos de escritório.</t>
  </si>
  <si>
    <t>b. Ensinar literatura.</t>
  </si>
  <si>
    <t>a. Estudar contabilidade.</t>
  </si>
  <si>
    <t>c. Vender artigos para artistas.</t>
  </si>
  <si>
    <t>b. Estudar métodos de irrigação.</t>
  </si>
  <si>
    <t>a. Distribuir correio.</t>
  </si>
  <si>
    <t>b. Recolher o lixo.</t>
  </si>
  <si>
    <t>c. Separar cartas na estação de correio.</t>
  </si>
  <si>
    <t>a. Ser poeta.</t>
  </si>
  <si>
    <t>b. Ser artista.</t>
  </si>
  <si>
    <t>c. Trabalhar em obras sociais.</t>
  </si>
  <si>
    <t>a. Resolver um quebra-cabeças de matemática.</t>
  </si>
  <si>
    <t>c. Resolver um quebra-cabeças mecânico.</t>
  </si>
  <si>
    <t>a. Fundar um jornal.</t>
  </si>
  <si>
    <t>b. Fundar uma escola de arte.</t>
  </si>
  <si>
    <t>c. Organizar uma orquestra.</t>
  </si>
  <si>
    <t>a. Ter amigos.</t>
  </si>
  <si>
    <t>b. Ter autoridade.</t>
  </si>
  <si>
    <t>c. Ter grande nome.</t>
  </si>
  <si>
    <t>a. Ser maquinista.</t>
  </si>
  <si>
    <t>b. Ser arquitecto.</t>
  </si>
  <si>
    <t>c. Ser químico.</t>
  </si>
  <si>
    <t>a. Encadernar livros.</t>
  </si>
  <si>
    <t>b. Cuidar de crianças doentes.</t>
  </si>
  <si>
    <t>c. Escrever texto no computador.</t>
  </si>
  <si>
    <t xml:space="preserve"> </t>
  </si>
  <si>
    <t xml:space="preserve">  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</si>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</sst>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charset val="1"/>
    </font>
    <font>
      <sz val="12"/>
      <color theme="1"/>
      <name val="Calibri"/>
      <family val="2"/>
      <scheme val="minor"/>
    </font>
    <font>
      <sz val="11"/>
      <color theme="1"/>
      <name val="Algerian"/>
      <family val="5"/>
    </font>
    <font>
      <sz val="11"/>
      <color theme="0"/>
      <name val="Calibri"/>
      <family val="2"/>
      <scheme val="minor"/>
    </font>
    <font>
      <sz val="12"/>
      <color theme="1"/>
      <name val="Algerian"/>
      <family val="5"/>
    </font>
    <font>
      <b/>
      <sz val="12"/>
      <color theme="1"/>
      <name val="Aharoni"/>
      <charset val="177"/>
    </font>
    <font>
      <sz val="8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FF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0" xfId="0" applyFont="1"/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6" fillId="0" borderId="0" xfId="0" applyFont="1"/>
    <xf numFmtId="0" fontId="5" fillId="2" borderId="15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5" fillId="10" borderId="15" xfId="0" applyFont="1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0" borderId="24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5" fillId="11" borderId="15" xfId="0" applyFont="1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1" borderId="24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2" borderId="15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0" fillId="13" borderId="20" xfId="0" applyFill="1" applyBorder="1" applyAlignment="1">
      <alignment horizontal="center" vertical="center"/>
    </xf>
    <xf numFmtId="0" fontId="0" fillId="13" borderId="22" xfId="0" applyFill="1" applyBorder="1" applyAlignment="1">
      <alignment horizontal="center" vertical="center"/>
    </xf>
    <xf numFmtId="0" fontId="0" fillId="13" borderId="25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0" fontId="0" fillId="13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13" borderId="37" xfId="0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4" fillId="9" borderId="39" xfId="0" applyFont="1" applyFill="1" applyBorder="1" applyAlignment="1">
      <alignment horizontal="center" vertical="center"/>
    </xf>
    <xf numFmtId="0" fontId="4" fillId="8" borderId="39" xfId="0" applyFont="1" applyFill="1" applyBorder="1" applyAlignment="1">
      <alignment horizontal="center" vertical="center"/>
    </xf>
    <xf numFmtId="0" fontId="4" fillId="7" borderId="39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10" borderId="39" xfId="0" applyFont="1" applyFill="1" applyBorder="1" applyAlignment="1">
      <alignment horizontal="center" vertical="center"/>
    </xf>
    <xf numFmtId="0" fontId="4" fillId="11" borderId="39" xfId="0" applyFont="1" applyFill="1" applyBorder="1" applyAlignment="1">
      <alignment horizontal="center" vertical="center"/>
    </xf>
    <xf numFmtId="0" fontId="4" fillId="12" borderId="39" xfId="0" applyFont="1" applyFill="1" applyBorder="1" applyAlignment="1">
      <alignment horizontal="center" vertical="center"/>
    </xf>
    <xf numFmtId="0" fontId="4" fillId="13" borderId="40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4" fillId="0" borderId="1" xfId="0" applyFont="1" applyBorder="1"/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8" fillId="0" borderId="21" xfId="0" applyFont="1" applyFill="1" applyBorder="1"/>
    <xf numFmtId="0" fontId="11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0" fillId="0" borderId="0" xfId="0" applyFill="1"/>
    <xf numFmtId="0" fontId="8" fillId="0" borderId="0" xfId="0" applyFont="1" applyFill="1"/>
    <xf numFmtId="0" fontId="8" fillId="0" borderId="42" xfId="0" applyFont="1" applyFill="1" applyBorder="1" applyAlignment="1">
      <alignment horizontal="center"/>
    </xf>
    <xf numFmtId="0" fontId="8" fillId="0" borderId="43" xfId="0" applyFont="1" applyFill="1" applyBorder="1" applyAlignment="1">
      <alignment horizontal="center"/>
    </xf>
    <xf numFmtId="0" fontId="8" fillId="0" borderId="23" xfId="0" applyFont="1" applyFill="1" applyBorder="1"/>
    <xf numFmtId="0" fontId="14" fillId="0" borderId="1" xfId="0" applyFont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Fill="1"/>
    <xf numFmtId="0" fontId="8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/>
    </xf>
    <xf numFmtId="0" fontId="1" fillId="0" borderId="30" xfId="0" applyFont="1" applyBorder="1"/>
    <xf numFmtId="0" fontId="1" fillId="0" borderId="8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right"/>
    </xf>
    <xf numFmtId="14" fontId="22" fillId="0" borderId="0" xfId="0" applyNumberFormat="1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4" fontId="8" fillId="0" borderId="33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3" fillId="6" borderId="15" xfId="0" applyFont="1" applyFill="1" applyBorder="1" applyAlignment="1">
      <alignment horizontal="center" vertical="center" textRotation="90"/>
    </xf>
    <xf numFmtId="0" fontId="3" fillId="6" borderId="16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9" borderId="16" xfId="0" applyFont="1" applyFill="1" applyBorder="1" applyAlignment="1">
      <alignment horizontal="center" vertical="center" textRotation="90"/>
    </xf>
    <xf numFmtId="0" fontId="3" fillId="8" borderId="15" xfId="0" applyFont="1" applyFill="1" applyBorder="1" applyAlignment="1">
      <alignment horizontal="center" vertical="center" textRotation="90"/>
    </xf>
    <xf numFmtId="0" fontId="3" fillId="8" borderId="16" xfId="0" applyFont="1" applyFill="1" applyBorder="1" applyAlignment="1">
      <alignment horizontal="center" vertical="center" textRotation="90"/>
    </xf>
    <xf numFmtId="0" fontId="3" fillId="7" borderId="15" xfId="0" applyFont="1" applyFill="1" applyBorder="1" applyAlignment="1">
      <alignment horizontal="center" vertical="center" textRotation="90"/>
    </xf>
    <xf numFmtId="0" fontId="3" fillId="7" borderId="16" xfId="0" applyFont="1" applyFill="1" applyBorder="1" applyAlignment="1">
      <alignment horizontal="center" vertical="center" textRotation="90"/>
    </xf>
    <xf numFmtId="0" fontId="3" fillId="2" borderId="15" xfId="0" applyFont="1" applyFill="1" applyBorder="1" applyAlignment="1">
      <alignment horizontal="center" vertical="center" textRotation="90"/>
    </xf>
    <xf numFmtId="0" fontId="3" fillId="2" borderId="16" xfId="0" applyFont="1" applyFill="1" applyBorder="1" applyAlignment="1">
      <alignment horizontal="center" vertical="center" textRotation="90"/>
    </xf>
    <xf numFmtId="0" fontId="3" fillId="10" borderId="15" xfId="0" applyFont="1" applyFill="1" applyBorder="1" applyAlignment="1">
      <alignment horizontal="center" vertical="center" textRotation="90"/>
    </xf>
    <xf numFmtId="0" fontId="3" fillId="10" borderId="16" xfId="0" applyFont="1" applyFill="1" applyBorder="1" applyAlignment="1">
      <alignment horizontal="center" vertical="center" textRotation="90"/>
    </xf>
    <xf numFmtId="0" fontId="3" fillId="11" borderId="15" xfId="0" applyFont="1" applyFill="1" applyBorder="1" applyAlignment="1">
      <alignment horizontal="center" vertical="center" textRotation="90"/>
    </xf>
    <xf numFmtId="0" fontId="3" fillId="11" borderId="16" xfId="0" applyFont="1" applyFill="1" applyBorder="1" applyAlignment="1">
      <alignment horizontal="center" vertical="center" textRotation="90"/>
    </xf>
    <xf numFmtId="0" fontId="3" fillId="12" borderId="15" xfId="0" applyFont="1" applyFill="1" applyBorder="1" applyAlignment="1">
      <alignment horizontal="center" vertical="center" textRotation="90"/>
    </xf>
    <xf numFmtId="0" fontId="3" fillId="12" borderId="16" xfId="0" applyFont="1" applyFill="1" applyBorder="1" applyAlignment="1">
      <alignment horizontal="center" vertical="center" textRotation="90"/>
    </xf>
    <xf numFmtId="0" fontId="3" fillId="13" borderId="15" xfId="0" applyFont="1" applyFill="1" applyBorder="1" applyAlignment="1">
      <alignment horizontal="center" vertical="center" textRotation="90"/>
    </xf>
    <xf numFmtId="0" fontId="3" fillId="13" borderId="16" xfId="0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textRotation="90"/>
    </xf>
    <xf numFmtId="0" fontId="3" fillId="4" borderId="32" xfId="0" applyFont="1" applyFill="1" applyBorder="1" applyAlignment="1">
      <alignment horizontal="center" vertical="center" textRotation="90"/>
    </xf>
    <xf numFmtId="0" fontId="3" fillId="5" borderId="15" xfId="0" applyFont="1" applyFill="1" applyBorder="1" applyAlignment="1">
      <alignment horizontal="center" vertical="center" textRotation="90"/>
    </xf>
    <xf numFmtId="0" fontId="3" fillId="5" borderId="16" xfId="0" applyFont="1" applyFill="1" applyBorder="1" applyAlignment="1">
      <alignment horizontal="center" vertical="center" textRotation="90"/>
    </xf>
    <xf numFmtId="0" fontId="10" fillId="3" borderId="8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0" fillId="0" borderId="26" xfId="0" applyFont="1" applyBorder="1" applyAlignment="1">
      <alignment horizontal="left"/>
    </xf>
    <xf numFmtId="0" fontId="0" fillId="0" borderId="44" xfId="0" applyFont="1" applyBorder="1" applyAlignment="1">
      <alignment horizontal="left"/>
    </xf>
    <xf numFmtId="0" fontId="0" fillId="0" borderId="2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0" xfId="0" applyFont="1" applyBorder="1" applyAlignment="1">
      <alignment horizontal="left"/>
    </xf>
    <xf numFmtId="0" fontId="0" fillId="0" borderId="45" xfId="0" applyFont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33" xfId="0" applyBorder="1" applyAlignment="1">
      <alignment horizontal="left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20" fillId="0" borderId="28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8" fillId="0" borderId="34" xfId="0" applyFont="1" applyFill="1" applyBorder="1" applyAlignment="1">
      <alignment horizontal="center"/>
    </xf>
    <xf numFmtId="0" fontId="8" fillId="0" borderId="35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41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18" fillId="0" borderId="0" xfId="0" applyFont="1" applyAlignment="1">
      <alignment horizontal="center"/>
    </xf>
  </cellXfs>
  <cellStyles count="1">
    <cellStyle name="Normal" xfId="0" builtinId="0"/>
  </cellStyles>
  <dxfs count="49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99CC"/>
      <color rgb="FF66CCFF"/>
      <color rgb="FFCCFFFF"/>
      <color rgb="FFCCCCFF"/>
      <color rgb="FFFF9999"/>
      <color rgb="FF99FF99"/>
      <color rgb="FF66FFFF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Folha2!$G$13</c:f>
              <c:strCache>
                <c:ptCount val="1"/>
                <c:pt idx="0">
                  <c:v>M</c:v>
                </c:pt>
              </c:strCache>
            </c:strRef>
          </c:tx>
          <c:invertIfNegative val="0"/>
          <c:cat>
            <c:strRef>
              <c:f>Folha2!$F$14:$F$23</c:f>
              <c:strCache>
                <c:ptCount val="10"/>
                <c:pt idx="0">
                  <c:v>Ao ar livre</c:v>
                </c:pt>
                <c:pt idx="1">
                  <c:v>Mecânicos</c:v>
                </c:pt>
                <c:pt idx="2">
                  <c:v>Numéricos</c:v>
                </c:pt>
                <c:pt idx="3">
                  <c:v>Científicos</c:v>
                </c:pt>
                <c:pt idx="4">
                  <c:v>Persuasivos</c:v>
                </c:pt>
                <c:pt idx="5">
                  <c:v>Artísticos</c:v>
                </c:pt>
                <c:pt idx="6">
                  <c:v>Literários</c:v>
                </c:pt>
                <c:pt idx="7">
                  <c:v>Musicais</c:v>
                </c:pt>
                <c:pt idx="8">
                  <c:v>Sociais</c:v>
                </c:pt>
                <c:pt idx="9">
                  <c:v>Burocráticos</c:v>
                </c:pt>
              </c:strCache>
            </c:strRef>
          </c:cat>
          <c:val>
            <c:numRef>
              <c:f>Folha2!$G$14:$G$23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F-45F6-8544-E8982EE9F3E2}"/>
            </c:ext>
          </c:extLst>
        </c:ser>
        <c:ser>
          <c:idx val="1"/>
          <c:order val="1"/>
          <c:tx>
            <c:strRef>
              <c:f>Folha2!$H$13</c:f>
              <c:strCache>
                <c:ptCount val="1"/>
                <c:pt idx="0">
                  <c:v>F</c:v>
                </c:pt>
              </c:strCache>
            </c:strRef>
          </c:tx>
          <c:invertIfNegative val="0"/>
          <c:cat>
            <c:strRef>
              <c:f>Folha2!$F$14:$F$23</c:f>
              <c:strCache>
                <c:ptCount val="10"/>
                <c:pt idx="0">
                  <c:v>Ao ar livre</c:v>
                </c:pt>
                <c:pt idx="1">
                  <c:v>Mecânicos</c:v>
                </c:pt>
                <c:pt idx="2">
                  <c:v>Numéricos</c:v>
                </c:pt>
                <c:pt idx="3">
                  <c:v>Científicos</c:v>
                </c:pt>
                <c:pt idx="4">
                  <c:v>Persuasivos</c:v>
                </c:pt>
                <c:pt idx="5">
                  <c:v>Artísticos</c:v>
                </c:pt>
                <c:pt idx="6">
                  <c:v>Literários</c:v>
                </c:pt>
                <c:pt idx="7">
                  <c:v>Musicais</c:v>
                </c:pt>
                <c:pt idx="8">
                  <c:v>Sociais</c:v>
                </c:pt>
                <c:pt idx="9">
                  <c:v>Burocráticos</c:v>
                </c:pt>
              </c:strCache>
            </c:strRef>
          </c:cat>
          <c:val>
            <c:numRef>
              <c:f>Folha2!$H$14:$H$23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F-45F6-8544-E8982EE9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250880"/>
        <c:axId val="135612672"/>
      </c:barChart>
      <c:catAx>
        <c:axId val="216250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5612672"/>
        <c:crosses val="autoZero"/>
        <c:auto val="1"/>
        <c:lblAlgn val="ctr"/>
        <c:lblOffset val="100"/>
        <c:noMultiLvlLbl val="0"/>
      </c:catAx>
      <c:valAx>
        <c:axId val="135612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6250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24</xdr:row>
      <xdr:rowOff>9525</xdr:rowOff>
    </xdr:from>
    <xdr:to>
      <xdr:col>5</xdr:col>
      <xdr:colOff>47625</xdr:colOff>
      <xdr:row>38</xdr:row>
      <xdr:rowOff>123824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02"/>
  <sheetViews>
    <sheetView tabSelected="1" topLeftCell="A40" zoomScale="90" zoomScaleNormal="90" workbookViewId="0">
      <selection activeCell="C65" sqref="C65"/>
    </sheetView>
  </sheetViews>
  <sheetFormatPr defaultRowHeight="14.4" x14ac:dyDescent="0.3"/>
  <cols>
    <col min="2" max="2" width="93.5546875" style="9" customWidth="1"/>
    <col min="3" max="4" width="14.44140625" customWidth="1"/>
    <col min="5" max="6" width="3.6640625" style="17" hidden="1" customWidth="1"/>
    <col min="7" max="7" width="1.6640625" style="17" customWidth="1"/>
    <col min="8" max="8" width="1.6640625" style="112" customWidth="1"/>
    <col min="9" max="9" width="2.5546875" style="112" customWidth="1"/>
    <col min="10" max="15" width="4.6640625" style="18" hidden="1" customWidth="1"/>
    <col min="16" max="16" width="4.88671875" style="18" hidden="1" customWidth="1"/>
    <col min="17" max="20" width="4.6640625" style="18" hidden="1" customWidth="1"/>
    <col min="21" max="21" width="0" hidden="1" customWidth="1"/>
  </cols>
  <sheetData>
    <row r="1" spans="1:20" s="117" customFormat="1" ht="31.5" customHeight="1" thickBot="1" x14ac:dyDescent="0.45">
      <c r="A1" s="113" t="s">
        <v>63</v>
      </c>
      <c r="B1" s="126"/>
      <c r="C1" s="149" t="s">
        <v>64</v>
      </c>
      <c r="D1" s="150"/>
      <c r="E1" s="114"/>
      <c r="F1" s="114"/>
      <c r="G1" s="114"/>
      <c r="H1" s="115"/>
      <c r="I1" s="115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20" ht="21.6" thickBot="1" x14ac:dyDescent="0.35">
      <c r="C2" s="148" t="s">
        <v>155</v>
      </c>
      <c r="D2" s="151"/>
    </row>
    <row r="3" spans="1:20" ht="21.6" thickBot="1" x14ac:dyDescent="0.35">
      <c r="C3" s="147" t="s">
        <v>156</v>
      </c>
      <c r="D3" s="152"/>
    </row>
    <row r="4" spans="1:20" ht="21.6" thickBot="1" x14ac:dyDescent="0.35">
      <c r="C4" s="165" t="s">
        <v>180</v>
      </c>
      <c r="D4" s="166"/>
    </row>
    <row r="5" spans="1:20" ht="21" x14ac:dyDescent="0.3">
      <c r="C5" s="153"/>
      <c r="D5" s="154"/>
    </row>
    <row r="6" spans="1:20" ht="21" customHeight="1" x14ac:dyDescent="0.3">
      <c r="A6" s="225" t="s">
        <v>157</v>
      </c>
      <c r="B6" s="225"/>
      <c r="C6" s="225"/>
      <c r="D6" s="225"/>
    </row>
    <row r="7" spans="1:20" ht="12.75" customHeight="1" x14ac:dyDescent="0.3">
      <c r="A7" s="226"/>
      <c r="B7" s="226"/>
      <c r="C7" s="226"/>
      <c r="D7" s="226"/>
    </row>
    <row r="8" spans="1:20" ht="21" customHeight="1" x14ac:dyDescent="0.35">
      <c r="A8" s="227" t="s">
        <v>158</v>
      </c>
      <c r="B8" s="227"/>
      <c r="C8" s="227"/>
      <c r="D8" s="227"/>
    </row>
    <row r="9" spans="1:20" ht="13.5" customHeight="1" thickBot="1" x14ac:dyDescent="0.4">
      <c r="A9" s="155"/>
      <c r="B9" s="155"/>
      <c r="C9" s="155"/>
      <c r="D9" s="155"/>
    </row>
    <row r="10" spans="1:20" ht="15.75" customHeight="1" x14ac:dyDescent="0.3">
      <c r="A10" s="214" t="s">
        <v>159</v>
      </c>
      <c r="B10" s="215"/>
      <c r="C10" s="215"/>
      <c r="D10" s="216"/>
    </row>
    <row r="11" spans="1:20" ht="15.75" customHeight="1" x14ac:dyDescent="0.3">
      <c r="A11" s="228" t="s">
        <v>160</v>
      </c>
      <c r="B11" s="229"/>
      <c r="C11" s="229"/>
      <c r="D11" s="230"/>
    </row>
    <row r="12" spans="1:20" ht="15.75" customHeight="1" x14ac:dyDescent="0.3">
      <c r="A12" s="228" t="s">
        <v>161</v>
      </c>
      <c r="B12" s="229"/>
      <c r="C12" s="229"/>
      <c r="D12" s="230"/>
    </row>
    <row r="13" spans="1:20" ht="15.75" customHeight="1" x14ac:dyDescent="0.3">
      <c r="A13" s="228" t="s">
        <v>162</v>
      </c>
      <c r="B13" s="229"/>
      <c r="C13" s="229"/>
      <c r="D13" s="230"/>
    </row>
    <row r="14" spans="1:20" ht="15.75" customHeight="1" x14ac:dyDescent="0.3">
      <c r="A14" s="228" t="s">
        <v>163</v>
      </c>
      <c r="B14" s="229"/>
      <c r="C14" s="229"/>
      <c r="D14" s="230"/>
    </row>
    <row r="15" spans="1:20" ht="15.75" customHeight="1" x14ac:dyDescent="0.3">
      <c r="A15" s="228" t="s">
        <v>164</v>
      </c>
      <c r="B15" s="229"/>
      <c r="C15" s="229"/>
      <c r="D15" s="230"/>
    </row>
    <row r="16" spans="1:20" ht="15.75" customHeight="1" x14ac:dyDescent="0.3">
      <c r="A16" s="228" t="s">
        <v>165</v>
      </c>
      <c r="B16" s="229"/>
      <c r="C16" s="229"/>
      <c r="D16" s="230"/>
    </row>
    <row r="17" spans="1:4" ht="15.75" customHeight="1" x14ac:dyDescent="0.3">
      <c r="A17" s="228" t="s">
        <v>166</v>
      </c>
      <c r="B17" s="229"/>
      <c r="C17" s="229"/>
      <c r="D17" s="230"/>
    </row>
    <row r="18" spans="1:4" ht="15.75" customHeight="1" x14ac:dyDescent="0.3">
      <c r="A18" s="228" t="s">
        <v>168</v>
      </c>
      <c r="B18" s="229"/>
      <c r="C18" s="229"/>
      <c r="D18" s="230"/>
    </row>
    <row r="19" spans="1:4" ht="15.75" customHeight="1" x14ac:dyDescent="0.3">
      <c r="A19" s="231" t="s">
        <v>167</v>
      </c>
      <c r="B19" s="229"/>
      <c r="C19" s="229"/>
      <c r="D19" s="230"/>
    </row>
    <row r="20" spans="1:4" ht="15.75" customHeight="1" x14ac:dyDescent="0.3">
      <c r="A20" s="228" t="s">
        <v>169</v>
      </c>
      <c r="B20" s="229"/>
      <c r="C20" s="229"/>
      <c r="D20" s="230"/>
    </row>
    <row r="21" spans="1:4" ht="15.75" customHeight="1" thickBot="1" x14ac:dyDescent="0.35">
      <c r="A21" s="218" t="s">
        <v>170</v>
      </c>
      <c r="B21" s="219"/>
      <c r="C21" s="219"/>
      <c r="D21" s="220"/>
    </row>
    <row r="22" spans="1:4" ht="15.75" customHeight="1" thickBot="1" x14ac:dyDescent="0.35">
      <c r="A22" s="232"/>
      <c r="B22" s="232"/>
      <c r="C22" s="232"/>
      <c r="D22" s="232"/>
    </row>
    <row r="23" spans="1:4" ht="15.75" customHeight="1" x14ac:dyDescent="0.3">
      <c r="A23" s="214" t="s">
        <v>171</v>
      </c>
      <c r="B23" s="215"/>
      <c r="C23" s="215"/>
      <c r="D23" s="216"/>
    </row>
    <row r="24" spans="1:4" ht="15.75" customHeight="1" x14ac:dyDescent="0.3">
      <c r="A24" s="228" t="s">
        <v>172</v>
      </c>
      <c r="B24" s="229"/>
      <c r="C24" s="229"/>
      <c r="D24" s="230"/>
    </row>
    <row r="25" spans="1:4" ht="15.75" customHeight="1" thickBot="1" x14ac:dyDescent="0.35">
      <c r="A25" s="218" t="s">
        <v>173</v>
      </c>
      <c r="B25" s="219"/>
      <c r="C25" s="219"/>
      <c r="D25" s="220"/>
    </row>
    <row r="26" spans="1:4" ht="10.5" customHeight="1" thickBot="1" x14ac:dyDescent="0.4">
      <c r="A26" s="227"/>
      <c r="B26" s="227"/>
      <c r="C26" s="227"/>
      <c r="D26" s="227"/>
    </row>
    <row r="27" spans="1:4" ht="15.75" customHeight="1" x14ac:dyDescent="0.3">
      <c r="A27" s="214" t="s">
        <v>177</v>
      </c>
      <c r="B27" s="215"/>
      <c r="C27" s="215"/>
      <c r="D27" s="216"/>
    </row>
    <row r="28" spans="1:4" ht="15.75" customHeight="1" thickBot="1" x14ac:dyDescent="0.35">
      <c r="A28" s="218" t="s">
        <v>181</v>
      </c>
      <c r="B28" s="219"/>
      <c r="C28" s="219"/>
      <c r="D28" s="220"/>
    </row>
    <row r="29" spans="1:4" ht="15.75" customHeight="1" thickBot="1" x14ac:dyDescent="0.35">
      <c r="A29" s="217"/>
      <c r="B29" s="217"/>
      <c r="C29" s="217"/>
      <c r="D29" s="217"/>
    </row>
    <row r="30" spans="1:4" ht="15" thickBot="1" x14ac:dyDescent="0.35">
      <c r="A30" s="221" t="s">
        <v>176</v>
      </c>
      <c r="B30" s="222"/>
      <c r="C30" s="222"/>
      <c r="D30" s="223"/>
    </row>
    <row r="32" spans="1:4" ht="18.600000000000001" thickBot="1" x14ac:dyDescent="0.4">
      <c r="A32" s="13" t="s">
        <v>0</v>
      </c>
    </row>
    <row r="33" spans="1:20" ht="15" thickBot="1" x14ac:dyDescent="0.35">
      <c r="C33" s="1" t="s">
        <v>174</v>
      </c>
      <c r="D33" s="2" t="s">
        <v>175</v>
      </c>
    </row>
    <row r="34" spans="1:20" ht="18" x14ac:dyDescent="0.3">
      <c r="A34" s="198" t="str">
        <f>"0"</f>
        <v>0</v>
      </c>
      <c r="B34" s="10" t="s">
        <v>1</v>
      </c>
      <c r="C34" s="3"/>
      <c r="D34" s="4"/>
    </row>
    <row r="35" spans="1:20" ht="18" x14ac:dyDescent="0.3">
      <c r="A35" s="199"/>
      <c r="B35" s="11" t="s">
        <v>2</v>
      </c>
      <c r="C35" s="5"/>
      <c r="D35" s="6" t="s">
        <v>7</v>
      </c>
    </row>
    <row r="36" spans="1:20" ht="18.600000000000001" thickBot="1" x14ac:dyDescent="0.35">
      <c r="A36" s="200"/>
      <c r="B36" s="12" t="s">
        <v>3</v>
      </c>
      <c r="C36" s="7" t="s">
        <v>7</v>
      </c>
      <c r="D36" s="8"/>
    </row>
    <row r="37" spans="1:20" ht="23.4" x14ac:dyDescent="0.3">
      <c r="A37" s="198" t="str">
        <f>"00"</f>
        <v>00</v>
      </c>
      <c r="B37" s="10" t="s">
        <v>4</v>
      </c>
      <c r="C37" s="3" t="s">
        <v>7</v>
      </c>
      <c r="D37" s="4"/>
      <c r="J37" s="20">
        <f t="shared" ref="J37:T37" si="0">J549</f>
        <v>0</v>
      </c>
      <c r="K37" s="21">
        <f t="shared" si="0"/>
        <v>0</v>
      </c>
      <c r="L37" s="22">
        <f t="shared" si="0"/>
        <v>0</v>
      </c>
      <c r="M37" s="28">
        <f t="shared" si="0"/>
        <v>0</v>
      </c>
      <c r="N37" s="26">
        <f t="shared" si="0"/>
        <v>0</v>
      </c>
      <c r="O37" s="24">
        <f t="shared" si="0"/>
        <v>0</v>
      </c>
      <c r="P37" s="49">
        <f t="shared" si="0"/>
        <v>0</v>
      </c>
      <c r="Q37" s="54">
        <f t="shared" si="0"/>
        <v>0</v>
      </c>
      <c r="R37" s="65">
        <f t="shared" si="0"/>
        <v>0</v>
      </c>
      <c r="S37" s="70">
        <f t="shared" si="0"/>
        <v>0</v>
      </c>
      <c r="T37" s="75">
        <f t="shared" si="0"/>
        <v>0</v>
      </c>
    </row>
    <row r="38" spans="1:20" ht="18" x14ac:dyDescent="0.3">
      <c r="A38" s="199"/>
      <c r="B38" s="11" t="s">
        <v>5</v>
      </c>
      <c r="C38" s="5"/>
      <c r="D38" s="6"/>
      <c r="J38" s="207" t="s">
        <v>51</v>
      </c>
      <c r="K38" s="209" t="s">
        <v>52</v>
      </c>
      <c r="L38" s="180" t="s">
        <v>53</v>
      </c>
      <c r="M38" s="182" t="s">
        <v>54</v>
      </c>
      <c r="N38" s="184" t="s">
        <v>55</v>
      </c>
      <c r="O38" s="186" t="s">
        <v>56</v>
      </c>
      <c r="P38" s="188" t="s">
        <v>57</v>
      </c>
      <c r="Q38" s="190" t="s">
        <v>58</v>
      </c>
      <c r="R38" s="192" t="s">
        <v>59</v>
      </c>
      <c r="S38" s="194" t="s">
        <v>60</v>
      </c>
      <c r="T38" s="196" t="s">
        <v>61</v>
      </c>
    </row>
    <row r="39" spans="1:20" ht="18.600000000000001" thickBot="1" x14ac:dyDescent="0.35">
      <c r="A39" s="200"/>
      <c r="B39" s="12" t="s">
        <v>6</v>
      </c>
      <c r="C39" s="7"/>
      <c r="D39" s="8" t="s">
        <v>7</v>
      </c>
      <c r="J39" s="207"/>
      <c r="K39" s="209"/>
      <c r="L39" s="180"/>
      <c r="M39" s="182"/>
      <c r="N39" s="184"/>
      <c r="O39" s="186"/>
      <c r="P39" s="188"/>
      <c r="Q39" s="190"/>
      <c r="R39" s="192"/>
      <c r="S39" s="194"/>
      <c r="T39" s="196"/>
    </row>
    <row r="40" spans="1:20" x14ac:dyDescent="0.3">
      <c r="J40" s="207"/>
      <c r="K40" s="209"/>
      <c r="L40" s="180"/>
      <c r="M40" s="182"/>
      <c r="N40" s="184"/>
      <c r="O40" s="186"/>
      <c r="P40" s="188"/>
      <c r="Q40" s="190"/>
      <c r="R40" s="192"/>
      <c r="S40" s="194"/>
      <c r="T40" s="196"/>
    </row>
    <row r="41" spans="1:20" x14ac:dyDescent="0.3">
      <c r="J41" s="207"/>
      <c r="K41" s="209"/>
      <c r="L41" s="180"/>
      <c r="M41" s="182"/>
      <c r="N41" s="184"/>
      <c r="O41" s="186"/>
      <c r="P41" s="188"/>
      <c r="Q41" s="190"/>
      <c r="R41" s="192"/>
      <c r="S41" s="194"/>
      <c r="T41" s="196"/>
    </row>
    <row r="42" spans="1:20" ht="21" x14ac:dyDescent="0.4">
      <c r="A42" s="224" t="s">
        <v>8</v>
      </c>
      <c r="B42" s="224"/>
      <c r="C42" s="224"/>
      <c r="D42" s="224"/>
      <c r="J42" s="207"/>
      <c r="K42" s="209"/>
      <c r="L42" s="180"/>
      <c r="M42" s="182"/>
      <c r="N42" s="184"/>
      <c r="O42" s="186"/>
      <c r="P42" s="188"/>
      <c r="Q42" s="190"/>
      <c r="R42" s="192"/>
      <c r="S42" s="194"/>
      <c r="T42" s="196"/>
    </row>
    <row r="43" spans="1:20" ht="15" thickBot="1" x14ac:dyDescent="0.35">
      <c r="J43" s="207"/>
      <c r="K43" s="209"/>
      <c r="L43" s="180"/>
      <c r="M43" s="182"/>
      <c r="N43" s="184"/>
      <c r="O43" s="186"/>
      <c r="P43" s="188"/>
      <c r="Q43" s="190"/>
      <c r="R43" s="192"/>
      <c r="S43" s="194"/>
      <c r="T43" s="196"/>
    </row>
    <row r="44" spans="1:20" ht="18.600000000000001" thickBot="1" x14ac:dyDescent="0.4">
      <c r="C44" s="1" t="s">
        <v>174</v>
      </c>
      <c r="D44" s="2" t="s">
        <v>175</v>
      </c>
      <c r="E44" s="48" t="str">
        <f>"+"</f>
        <v>+</v>
      </c>
      <c r="F44" s="48" t="str">
        <f>"-"</f>
        <v>-</v>
      </c>
      <c r="G44" s="211" t="s">
        <v>62</v>
      </c>
      <c r="H44" s="212"/>
      <c r="I44" s="213"/>
      <c r="J44" s="208"/>
      <c r="K44" s="210"/>
      <c r="L44" s="181"/>
      <c r="M44" s="183"/>
      <c r="N44" s="185"/>
      <c r="O44" s="187"/>
      <c r="P44" s="189"/>
      <c r="Q44" s="191"/>
      <c r="R44" s="193"/>
      <c r="S44" s="195"/>
      <c r="T44" s="197"/>
    </row>
    <row r="45" spans="1:20" ht="18" x14ac:dyDescent="0.3">
      <c r="A45" s="201">
        <v>1</v>
      </c>
      <c r="B45" s="14" t="s">
        <v>9</v>
      </c>
      <c r="C45" s="127"/>
      <c r="D45" s="128"/>
      <c r="E45" s="59">
        <f>IF(C45="x",1,0)</f>
        <v>0</v>
      </c>
      <c r="F45" s="60">
        <f>IF(D45="x",1,0)</f>
        <v>0</v>
      </c>
      <c r="G45" s="146">
        <f>E45+E46+E47</f>
        <v>0</v>
      </c>
      <c r="H45" s="112">
        <f>E45+E46+E47+F45+F46+F47</f>
        <v>0</v>
      </c>
      <c r="I45" s="112">
        <f>E45+F45</f>
        <v>0</v>
      </c>
      <c r="J45" s="34">
        <f>E45+E46+F45+F47</f>
        <v>0</v>
      </c>
      <c r="K45" s="35">
        <f>E46+E47+F45</f>
        <v>0</v>
      </c>
      <c r="L45" s="36"/>
      <c r="M45" s="37"/>
      <c r="N45" s="38"/>
      <c r="O45" s="45"/>
      <c r="P45" s="50"/>
      <c r="Q45" s="55"/>
      <c r="R45" s="66"/>
      <c r="S45" s="71"/>
      <c r="T45" s="76"/>
    </row>
    <row r="46" spans="1:20" ht="18" x14ac:dyDescent="0.3">
      <c r="A46" s="202"/>
      <c r="B46" s="15" t="s">
        <v>10</v>
      </c>
      <c r="C46" s="129"/>
      <c r="D46" s="130"/>
      <c r="E46" s="61">
        <f t="shared" ref="E46:E109" si="1">IF(C46="x",1,0)</f>
        <v>0</v>
      </c>
      <c r="F46" s="62">
        <f t="shared" ref="F46:F109" si="2">IF(D46="x",1,0)</f>
        <v>0</v>
      </c>
      <c r="G46" s="145"/>
      <c r="I46" s="112">
        <f>E46+F46</f>
        <v>0</v>
      </c>
      <c r="J46" s="39"/>
      <c r="K46" s="19"/>
      <c r="L46" s="23"/>
      <c r="M46" s="29"/>
      <c r="N46" s="27"/>
      <c r="O46" s="25"/>
      <c r="P46" s="51"/>
      <c r="Q46" s="56"/>
      <c r="R46" s="67"/>
      <c r="S46" s="72"/>
      <c r="T46" s="77"/>
    </row>
    <row r="47" spans="1:20" ht="18.600000000000001" thickBot="1" x14ac:dyDescent="0.35">
      <c r="A47" s="203"/>
      <c r="B47" s="16" t="s">
        <v>11</v>
      </c>
      <c r="C47" s="131"/>
      <c r="D47" s="132"/>
      <c r="E47" s="63">
        <f t="shared" si="1"/>
        <v>0</v>
      </c>
      <c r="F47" s="64">
        <f t="shared" si="2"/>
        <v>0</v>
      </c>
      <c r="G47" s="145"/>
      <c r="I47" s="112">
        <f t="shared" ref="I47:I110" si="3">E47+F47</f>
        <v>0</v>
      </c>
      <c r="J47" s="40"/>
      <c r="K47" s="41"/>
      <c r="L47" s="42"/>
      <c r="M47" s="43"/>
      <c r="N47" s="44"/>
      <c r="O47" s="46"/>
      <c r="P47" s="52"/>
      <c r="Q47" s="57"/>
      <c r="R47" s="68"/>
      <c r="S47" s="73"/>
      <c r="T47" s="78"/>
    </row>
    <row r="48" spans="1:20" ht="18" x14ac:dyDescent="0.3">
      <c r="A48" s="198">
        <v>2</v>
      </c>
      <c r="B48" s="10" t="s">
        <v>12</v>
      </c>
      <c r="C48" s="133"/>
      <c r="D48" s="134"/>
      <c r="E48" s="59">
        <f t="shared" si="1"/>
        <v>0</v>
      </c>
      <c r="F48" s="60">
        <f t="shared" si="2"/>
        <v>0</v>
      </c>
      <c r="G48" s="146">
        <f>E48+E49+E50</f>
        <v>0</v>
      </c>
      <c r="H48" s="112">
        <f>E48+E49+E50+F48+F49+F50</f>
        <v>0</v>
      </c>
      <c r="I48" s="112">
        <f>E48+F48</f>
        <v>0</v>
      </c>
      <c r="J48" s="34"/>
      <c r="K48" s="35"/>
      <c r="L48" s="36"/>
      <c r="M48" s="37">
        <f>E49+F48+F50</f>
        <v>0</v>
      </c>
      <c r="N48" s="38"/>
      <c r="O48" s="45">
        <f>E50+F48+F49</f>
        <v>0</v>
      </c>
      <c r="P48" s="50"/>
      <c r="Q48" s="55"/>
      <c r="R48" s="66"/>
      <c r="S48" s="71">
        <f>E48+F49+F50</f>
        <v>0</v>
      </c>
      <c r="T48" s="76"/>
    </row>
    <row r="49" spans="1:20" ht="18" x14ac:dyDescent="0.3">
      <c r="A49" s="199"/>
      <c r="B49" s="11" t="s">
        <v>13</v>
      </c>
      <c r="C49" s="135"/>
      <c r="D49" s="136"/>
      <c r="E49" s="61">
        <f t="shared" si="1"/>
        <v>0</v>
      </c>
      <c r="F49" s="62">
        <f t="shared" si="2"/>
        <v>0</v>
      </c>
      <c r="G49" s="145"/>
      <c r="I49" s="112">
        <f t="shared" si="3"/>
        <v>0</v>
      </c>
      <c r="J49" s="39"/>
      <c r="K49" s="19"/>
      <c r="L49" s="23"/>
      <c r="M49" s="29"/>
      <c r="N49" s="27"/>
      <c r="O49" s="25"/>
      <c r="P49" s="51"/>
      <c r="Q49" s="56"/>
      <c r="R49" s="67"/>
      <c r="S49" s="72"/>
      <c r="T49" s="77"/>
    </row>
    <row r="50" spans="1:20" ht="18.600000000000001" thickBot="1" x14ac:dyDescent="0.35">
      <c r="A50" s="200"/>
      <c r="B50" s="12" t="s">
        <v>14</v>
      </c>
      <c r="C50" s="137"/>
      <c r="D50" s="138"/>
      <c r="E50" s="63">
        <f t="shared" si="1"/>
        <v>0</v>
      </c>
      <c r="F50" s="64">
        <f t="shared" si="2"/>
        <v>0</v>
      </c>
      <c r="G50" s="145"/>
      <c r="I50" s="112">
        <f t="shared" si="3"/>
        <v>0</v>
      </c>
      <c r="J50" s="40"/>
      <c r="K50" s="41"/>
      <c r="L50" s="42"/>
      <c r="M50" s="43"/>
      <c r="N50" s="44"/>
      <c r="O50" s="46"/>
      <c r="P50" s="52"/>
      <c r="Q50" s="57"/>
      <c r="R50" s="68"/>
      <c r="S50" s="73"/>
      <c r="T50" s="78"/>
    </row>
    <row r="51" spans="1:20" ht="18" x14ac:dyDescent="0.3">
      <c r="A51" s="201">
        <v>3</v>
      </c>
      <c r="B51" s="14" t="s">
        <v>15</v>
      </c>
      <c r="C51" s="127"/>
      <c r="D51" s="128"/>
      <c r="E51" s="59">
        <f t="shared" si="1"/>
        <v>0</v>
      </c>
      <c r="F51" s="60">
        <f t="shared" si="2"/>
        <v>0</v>
      </c>
      <c r="G51" s="146">
        <f>E51+E52+E53</f>
        <v>0</v>
      </c>
      <c r="H51" s="112">
        <f>E51+E52+E53+F51+F52+F53</f>
        <v>0</v>
      </c>
      <c r="I51" s="112">
        <f t="shared" si="3"/>
        <v>0</v>
      </c>
      <c r="J51" s="34">
        <f>E51+E53+F52+F53</f>
        <v>0</v>
      </c>
      <c r="K51" s="35">
        <f>E53+F51+F52</f>
        <v>0</v>
      </c>
      <c r="L51" s="36"/>
      <c r="M51" s="37"/>
      <c r="N51" s="38"/>
      <c r="O51" s="45"/>
      <c r="P51" s="50"/>
      <c r="Q51" s="55"/>
      <c r="R51" s="66"/>
      <c r="S51" s="71"/>
      <c r="T51" s="76"/>
    </row>
    <row r="52" spans="1:20" ht="18" x14ac:dyDescent="0.3">
      <c r="A52" s="202"/>
      <c r="B52" s="15" t="s">
        <v>16</v>
      </c>
      <c r="C52" s="129"/>
      <c r="D52" s="130"/>
      <c r="E52" s="61">
        <f t="shared" si="1"/>
        <v>0</v>
      </c>
      <c r="F52" s="62">
        <f t="shared" si="2"/>
        <v>0</v>
      </c>
      <c r="G52" s="145"/>
      <c r="I52" s="112">
        <f t="shared" si="3"/>
        <v>0</v>
      </c>
      <c r="J52" s="39"/>
      <c r="K52" s="19"/>
      <c r="L52" s="23"/>
      <c r="M52" s="29"/>
      <c r="N52" s="27"/>
      <c r="O52" s="25"/>
      <c r="P52" s="51"/>
      <c r="Q52" s="56"/>
      <c r="R52" s="67"/>
      <c r="S52" s="72"/>
      <c r="T52" s="77"/>
    </row>
    <row r="53" spans="1:20" ht="18.600000000000001" thickBot="1" x14ac:dyDescent="0.35">
      <c r="A53" s="203"/>
      <c r="B53" s="16" t="s">
        <v>17</v>
      </c>
      <c r="C53" s="131"/>
      <c r="D53" s="132"/>
      <c r="E53" s="63">
        <f t="shared" si="1"/>
        <v>0</v>
      </c>
      <c r="F53" s="64">
        <f t="shared" si="2"/>
        <v>0</v>
      </c>
      <c r="G53" s="145"/>
      <c r="I53" s="112">
        <f t="shared" si="3"/>
        <v>0</v>
      </c>
      <c r="J53" s="40"/>
      <c r="K53" s="41"/>
      <c r="L53" s="42"/>
      <c r="M53" s="43"/>
      <c r="N53" s="44"/>
      <c r="O53" s="46"/>
      <c r="P53" s="52"/>
      <c r="Q53" s="57"/>
      <c r="R53" s="68"/>
      <c r="S53" s="73"/>
      <c r="T53" s="78"/>
    </row>
    <row r="54" spans="1:20" ht="18" x14ac:dyDescent="0.3">
      <c r="A54" s="204">
        <v>4</v>
      </c>
      <c r="B54" s="10" t="s">
        <v>18</v>
      </c>
      <c r="C54" s="133"/>
      <c r="D54" s="134"/>
      <c r="E54" s="59">
        <f t="shared" si="1"/>
        <v>0</v>
      </c>
      <c r="F54" s="60">
        <f t="shared" si="2"/>
        <v>0</v>
      </c>
      <c r="G54" s="146">
        <f>E54+E55+E56</f>
        <v>0</v>
      </c>
      <c r="H54" s="112">
        <f>E54+E55+E56+F54+F55+F56</f>
        <v>0</v>
      </c>
      <c r="I54" s="112">
        <f t="shared" si="3"/>
        <v>0</v>
      </c>
      <c r="J54" s="34"/>
      <c r="K54" s="35">
        <f>E55+F54+F56</f>
        <v>0</v>
      </c>
      <c r="L54" s="36"/>
      <c r="M54" s="37"/>
      <c r="N54" s="38"/>
      <c r="O54" s="45"/>
      <c r="P54" s="50"/>
      <c r="Q54" s="55"/>
      <c r="R54" s="66"/>
      <c r="S54" s="71"/>
      <c r="T54" s="76"/>
    </row>
    <row r="55" spans="1:20" ht="18" x14ac:dyDescent="0.3">
      <c r="A55" s="205"/>
      <c r="B55" s="11" t="s">
        <v>19</v>
      </c>
      <c r="C55" s="135"/>
      <c r="D55" s="136"/>
      <c r="E55" s="61">
        <f t="shared" si="1"/>
        <v>0</v>
      </c>
      <c r="F55" s="62">
        <f t="shared" si="2"/>
        <v>0</v>
      </c>
      <c r="G55" s="145"/>
      <c r="I55" s="112">
        <f t="shared" si="3"/>
        <v>0</v>
      </c>
      <c r="J55" s="39"/>
      <c r="K55" s="19"/>
      <c r="L55" s="23"/>
      <c r="M55" s="29"/>
      <c r="N55" s="27"/>
      <c r="O55" s="25"/>
      <c r="P55" s="51"/>
      <c r="Q55" s="56"/>
      <c r="R55" s="67"/>
      <c r="S55" s="72"/>
      <c r="T55" s="77"/>
    </row>
    <row r="56" spans="1:20" ht="18.600000000000001" thickBot="1" x14ac:dyDescent="0.35">
      <c r="A56" s="206"/>
      <c r="B56" s="12" t="s">
        <v>20</v>
      </c>
      <c r="C56" s="137"/>
      <c r="D56" s="138"/>
      <c r="E56" s="61">
        <f t="shared" si="1"/>
        <v>0</v>
      </c>
      <c r="F56" s="62">
        <f t="shared" si="2"/>
        <v>0</v>
      </c>
      <c r="G56" s="145"/>
      <c r="I56" s="112">
        <f t="shared" si="3"/>
        <v>0</v>
      </c>
      <c r="J56" s="40"/>
      <c r="K56" s="41"/>
      <c r="L56" s="42"/>
      <c r="M56" s="43"/>
      <c r="N56" s="44"/>
      <c r="O56" s="46"/>
      <c r="P56" s="52"/>
      <c r="Q56" s="57"/>
      <c r="R56" s="68"/>
      <c r="S56" s="73"/>
      <c r="T56" s="78"/>
    </row>
    <row r="57" spans="1:20" ht="18" x14ac:dyDescent="0.3">
      <c r="A57" s="201">
        <v>5</v>
      </c>
      <c r="B57" s="14" t="s">
        <v>21</v>
      </c>
      <c r="C57" s="127"/>
      <c r="D57" s="128"/>
      <c r="E57" s="59">
        <f t="shared" si="1"/>
        <v>0</v>
      </c>
      <c r="F57" s="60">
        <f t="shared" si="2"/>
        <v>0</v>
      </c>
      <c r="G57" s="146">
        <f>E57+E58+E59</f>
        <v>0</v>
      </c>
      <c r="H57" s="112">
        <f>E57+E58+E59+F57+F58+F59</f>
        <v>0</v>
      </c>
      <c r="I57" s="112">
        <f t="shared" si="3"/>
        <v>0</v>
      </c>
      <c r="J57" s="34"/>
      <c r="K57" s="35"/>
      <c r="L57" s="36"/>
      <c r="M57" s="37"/>
      <c r="N57" s="38"/>
      <c r="O57" s="45"/>
      <c r="P57" s="50"/>
      <c r="Q57" s="55">
        <f>E57+F58+F59</f>
        <v>0</v>
      </c>
      <c r="R57" s="66"/>
      <c r="S57" s="71"/>
      <c r="T57" s="76"/>
    </row>
    <row r="58" spans="1:20" ht="18" x14ac:dyDescent="0.3">
      <c r="A58" s="202"/>
      <c r="B58" s="15" t="s">
        <v>22</v>
      </c>
      <c r="C58" s="129"/>
      <c r="D58" s="130"/>
      <c r="E58" s="61">
        <f t="shared" si="1"/>
        <v>0</v>
      </c>
      <c r="F58" s="62">
        <f t="shared" si="2"/>
        <v>0</v>
      </c>
      <c r="G58" s="145"/>
      <c r="I58" s="112">
        <f t="shared" si="3"/>
        <v>0</v>
      </c>
      <c r="J58" s="39"/>
      <c r="K58" s="19"/>
      <c r="L58" s="23"/>
      <c r="M58" s="29"/>
      <c r="N58" s="27"/>
      <c r="O58" s="25"/>
      <c r="P58" s="51"/>
      <c r="Q58" s="56"/>
      <c r="R58" s="67"/>
      <c r="S58" s="72"/>
      <c r="T58" s="77"/>
    </row>
    <row r="59" spans="1:20" ht="18.600000000000001" thickBot="1" x14ac:dyDescent="0.35">
      <c r="A59" s="203"/>
      <c r="B59" s="16" t="s">
        <v>23</v>
      </c>
      <c r="C59" s="131"/>
      <c r="D59" s="132"/>
      <c r="E59" s="63">
        <f t="shared" si="1"/>
        <v>0</v>
      </c>
      <c r="F59" s="64">
        <f t="shared" si="2"/>
        <v>0</v>
      </c>
      <c r="G59" s="145"/>
      <c r="I59" s="112">
        <f t="shared" si="3"/>
        <v>0</v>
      </c>
      <c r="J59" s="40"/>
      <c r="K59" s="41"/>
      <c r="L59" s="42"/>
      <c r="M59" s="43"/>
      <c r="N59" s="44"/>
      <c r="O59" s="46"/>
      <c r="P59" s="52"/>
      <c r="Q59" s="57"/>
      <c r="R59" s="68"/>
      <c r="S59" s="73"/>
      <c r="T59" s="78"/>
    </row>
    <row r="60" spans="1:20" ht="18" x14ac:dyDescent="0.3">
      <c r="A60" s="198">
        <v>6</v>
      </c>
      <c r="B60" s="10" t="s">
        <v>24</v>
      </c>
      <c r="C60" s="133"/>
      <c r="D60" s="134"/>
      <c r="E60" s="61">
        <f t="shared" si="1"/>
        <v>0</v>
      </c>
      <c r="F60" s="62">
        <f t="shared" si="2"/>
        <v>0</v>
      </c>
      <c r="G60" s="146">
        <f>E60+E61+E62</f>
        <v>0</v>
      </c>
      <c r="H60" s="112">
        <f>E60+E61+E62+F60+F61+F62</f>
        <v>0</v>
      </c>
      <c r="I60" s="112">
        <f t="shared" si="3"/>
        <v>0</v>
      </c>
      <c r="J60" s="34"/>
      <c r="K60" s="35">
        <f>E61+E62+F60</f>
        <v>0</v>
      </c>
      <c r="L60" s="36"/>
      <c r="M60" s="37"/>
      <c r="N60" s="38"/>
      <c r="O60" s="45"/>
      <c r="P60" s="50"/>
      <c r="Q60" s="55"/>
      <c r="R60" s="66"/>
      <c r="S60" s="71"/>
      <c r="T60" s="76"/>
    </row>
    <row r="61" spans="1:20" ht="18" x14ac:dyDescent="0.3">
      <c r="A61" s="199"/>
      <c r="B61" s="11" t="s">
        <v>25</v>
      </c>
      <c r="C61" s="135"/>
      <c r="D61" s="136"/>
      <c r="E61" s="61">
        <f t="shared" si="1"/>
        <v>0</v>
      </c>
      <c r="F61" s="62">
        <f t="shared" si="2"/>
        <v>0</v>
      </c>
      <c r="G61" s="145"/>
      <c r="I61" s="112">
        <f t="shared" si="3"/>
        <v>0</v>
      </c>
      <c r="J61" s="39"/>
      <c r="K61" s="19"/>
      <c r="L61" s="23"/>
      <c r="M61" s="29"/>
      <c r="N61" s="27"/>
      <c r="O61" s="25"/>
      <c r="P61" s="51"/>
      <c r="Q61" s="56"/>
      <c r="R61" s="67"/>
      <c r="S61" s="72"/>
      <c r="T61" s="77"/>
    </row>
    <row r="62" spans="1:20" ht="18.600000000000001" thickBot="1" x14ac:dyDescent="0.35">
      <c r="A62" s="200"/>
      <c r="B62" s="12" t="s">
        <v>26</v>
      </c>
      <c r="C62" s="137"/>
      <c r="D62" s="138"/>
      <c r="E62" s="61">
        <f t="shared" si="1"/>
        <v>0</v>
      </c>
      <c r="F62" s="62">
        <f t="shared" si="2"/>
        <v>0</v>
      </c>
      <c r="G62" s="145"/>
      <c r="I62" s="112">
        <f t="shared" si="3"/>
        <v>0</v>
      </c>
      <c r="J62" s="40"/>
      <c r="K62" s="41"/>
      <c r="L62" s="42"/>
      <c r="M62" s="43"/>
      <c r="N62" s="44"/>
      <c r="O62" s="46"/>
      <c r="P62" s="52"/>
      <c r="Q62" s="57"/>
      <c r="R62" s="68"/>
      <c r="S62" s="73"/>
      <c r="T62" s="78"/>
    </row>
    <row r="63" spans="1:20" ht="18" x14ac:dyDescent="0.3">
      <c r="A63" s="201">
        <v>7</v>
      </c>
      <c r="B63" s="14" t="s">
        <v>27</v>
      </c>
      <c r="C63" s="127"/>
      <c r="D63" s="128"/>
      <c r="E63" s="59">
        <f t="shared" si="1"/>
        <v>0</v>
      </c>
      <c r="F63" s="60">
        <f t="shared" si="2"/>
        <v>0</v>
      </c>
      <c r="G63" s="146">
        <f>E63+E64+E65</f>
        <v>0</v>
      </c>
      <c r="H63" s="112">
        <f>E63+E64+E65+F63+F64+F65</f>
        <v>0</v>
      </c>
      <c r="I63" s="112">
        <f t="shared" si="3"/>
        <v>0</v>
      </c>
      <c r="J63" s="34"/>
      <c r="K63" s="35"/>
      <c r="L63" s="36"/>
      <c r="M63" s="37"/>
      <c r="N63" s="38">
        <f>F63+F64+E65</f>
        <v>0</v>
      </c>
      <c r="O63" s="45"/>
      <c r="P63" s="50"/>
      <c r="Q63" s="55"/>
      <c r="R63" s="66"/>
      <c r="S63" s="71"/>
      <c r="T63" s="76"/>
    </row>
    <row r="64" spans="1:20" ht="18" x14ac:dyDescent="0.3">
      <c r="A64" s="202"/>
      <c r="B64" s="15" t="s">
        <v>28</v>
      </c>
      <c r="C64" s="129"/>
      <c r="D64" s="130"/>
      <c r="E64" s="61">
        <f t="shared" si="1"/>
        <v>0</v>
      </c>
      <c r="F64" s="62">
        <f t="shared" si="2"/>
        <v>0</v>
      </c>
      <c r="G64" s="145"/>
      <c r="I64" s="112">
        <f t="shared" si="3"/>
        <v>0</v>
      </c>
      <c r="J64" s="39"/>
      <c r="K64" s="19"/>
      <c r="L64" s="23"/>
      <c r="M64" s="29"/>
      <c r="N64" s="27"/>
      <c r="O64" s="25"/>
      <c r="P64" s="51"/>
      <c r="Q64" s="56"/>
      <c r="R64" s="67"/>
      <c r="S64" s="72"/>
      <c r="T64" s="77"/>
    </row>
    <row r="65" spans="1:20" ht="18.600000000000001" thickBot="1" x14ac:dyDescent="0.35">
      <c r="A65" s="203"/>
      <c r="B65" s="16" t="s">
        <v>29</v>
      </c>
      <c r="C65" s="131"/>
      <c r="D65" s="132"/>
      <c r="E65" s="63">
        <f t="shared" si="1"/>
        <v>0</v>
      </c>
      <c r="F65" s="64">
        <f t="shared" si="2"/>
        <v>0</v>
      </c>
      <c r="G65" s="145"/>
      <c r="I65" s="112">
        <f t="shared" si="3"/>
        <v>0</v>
      </c>
      <c r="J65" s="40"/>
      <c r="K65" s="41"/>
      <c r="L65" s="42"/>
      <c r="M65" s="43"/>
      <c r="N65" s="44"/>
      <c r="O65" s="46"/>
      <c r="P65" s="52"/>
      <c r="Q65" s="57"/>
      <c r="R65" s="68"/>
      <c r="S65" s="73"/>
      <c r="T65" s="78"/>
    </row>
    <row r="66" spans="1:20" ht="18" x14ac:dyDescent="0.3">
      <c r="A66" s="198">
        <v>8</v>
      </c>
      <c r="B66" s="10" t="s">
        <v>30</v>
      </c>
      <c r="C66" s="133"/>
      <c r="D66" s="134"/>
      <c r="E66" s="61">
        <f t="shared" si="1"/>
        <v>0</v>
      </c>
      <c r="F66" s="62">
        <f t="shared" si="2"/>
        <v>0</v>
      </c>
      <c r="G66" s="146">
        <f>E66+E67+E68</f>
        <v>0</v>
      </c>
      <c r="H66" s="112">
        <f>E66+E67+E68+F66+F67+F68</f>
        <v>0</v>
      </c>
      <c r="I66" s="112">
        <f t="shared" si="3"/>
        <v>0</v>
      </c>
      <c r="J66" s="34"/>
      <c r="K66" s="35">
        <f>E68+F66+F67</f>
        <v>0</v>
      </c>
      <c r="L66" s="36"/>
      <c r="M66" s="37"/>
      <c r="N66" s="38"/>
      <c r="O66" s="45">
        <f>E66+F67+F68</f>
        <v>0</v>
      </c>
      <c r="P66" s="50"/>
      <c r="Q66" s="55"/>
      <c r="R66" s="66">
        <f>F66+E67+F68</f>
        <v>0</v>
      </c>
      <c r="S66" s="71"/>
      <c r="T66" s="76"/>
    </row>
    <row r="67" spans="1:20" ht="18" x14ac:dyDescent="0.3">
      <c r="A67" s="199"/>
      <c r="B67" s="11" t="s">
        <v>31</v>
      </c>
      <c r="C67" s="135"/>
      <c r="D67" s="136"/>
      <c r="E67" s="61">
        <f t="shared" si="1"/>
        <v>0</v>
      </c>
      <c r="F67" s="62">
        <f t="shared" si="2"/>
        <v>0</v>
      </c>
      <c r="G67" s="145"/>
      <c r="I67" s="112">
        <f t="shared" si="3"/>
        <v>0</v>
      </c>
      <c r="J67" s="39"/>
      <c r="K67" s="19"/>
      <c r="L67" s="23"/>
      <c r="M67" s="29"/>
      <c r="N67" s="27"/>
      <c r="O67" s="25"/>
      <c r="P67" s="51"/>
      <c r="Q67" s="56"/>
      <c r="R67" s="67"/>
      <c r="S67" s="72"/>
      <c r="T67" s="77"/>
    </row>
    <row r="68" spans="1:20" ht="18.600000000000001" thickBot="1" x14ac:dyDescent="0.35">
      <c r="A68" s="200"/>
      <c r="B68" s="12" t="s">
        <v>32</v>
      </c>
      <c r="C68" s="137"/>
      <c r="D68" s="138"/>
      <c r="E68" s="61">
        <f t="shared" si="1"/>
        <v>0</v>
      </c>
      <c r="F68" s="62">
        <f t="shared" si="2"/>
        <v>0</v>
      </c>
      <c r="G68" s="145"/>
      <c r="I68" s="112">
        <f t="shared" si="3"/>
        <v>0</v>
      </c>
      <c r="J68" s="40"/>
      <c r="K68" s="41"/>
      <c r="L68" s="42"/>
      <c r="M68" s="43"/>
      <c r="N68" s="44"/>
      <c r="O68" s="46"/>
      <c r="P68" s="52"/>
      <c r="Q68" s="57"/>
      <c r="R68" s="68"/>
      <c r="S68" s="73"/>
      <c r="T68" s="78"/>
    </row>
    <row r="69" spans="1:20" ht="18" x14ac:dyDescent="0.3">
      <c r="A69" s="201">
        <v>9</v>
      </c>
      <c r="B69" s="14" t="s">
        <v>33</v>
      </c>
      <c r="C69" s="127"/>
      <c r="D69" s="128"/>
      <c r="E69" s="59">
        <f t="shared" si="1"/>
        <v>0</v>
      </c>
      <c r="F69" s="60">
        <f t="shared" si="2"/>
        <v>0</v>
      </c>
      <c r="G69" s="146">
        <f>E69+E70+E71</f>
        <v>0</v>
      </c>
      <c r="H69" s="112">
        <f>E69+E70+E71+F69+F70+F71</f>
        <v>0</v>
      </c>
      <c r="I69" s="112">
        <f t="shared" si="3"/>
        <v>0</v>
      </c>
      <c r="J69" s="34"/>
      <c r="K69" s="35"/>
      <c r="L69" s="36"/>
      <c r="M69" s="37"/>
      <c r="N69" s="38"/>
      <c r="O69" s="45"/>
      <c r="P69" s="50"/>
      <c r="Q69" s="55"/>
      <c r="R69" s="66"/>
      <c r="S69" s="71"/>
      <c r="T69" s="76">
        <f>F69+F70+E71</f>
        <v>0</v>
      </c>
    </row>
    <row r="70" spans="1:20" ht="18" x14ac:dyDescent="0.3">
      <c r="A70" s="202"/>
      <c r="B70" s="15" t="s">
        <v>34</v>
      </c>
      <c r="C70" s="129"/>
      <c r="D70" s="130"/>
      <c r="E70" s="61">
        <f t="shared" si="1"/>
        <v>0</v>
      </c>
      <c r="F70" s="62">
        <f t="shared" si="2"/>
        <v>0</v>
      </c>
      <c r="G70" s="145"/>
      <c r="I70" s="112">
        <f t="shared" si="3"/>
        <v>0</v>
      </c>
      <c r="J70" s="39"/>
      <c r="K70" s="19"/>
      <c r="L70" s="23"/>
      <c r="M70" s="29"/>
      <c r="N70" s="27"/>
      <c r="O70" s="25"/>
      <c r="P70" s="51"/>
      <c r="Q70" s="56"/>
      <c r="R70" s="67"/>
      <c r="S70" s="72"/>
      <c r="T70" s="77"/>
    </row>
    <row r="71" spans="1:20" ht="18.600000000000001" thickBot="1" x14ac:dyDescent="0.35">
      <c r="A71" s="203"/>
      <c r="B71" s="16" t="s">
        <v>35</v>
      </c>
      <c r="C71" s="131"/>
      <c r="D71" s="132"/>
      <c r="E71" s="63">
        <f t="shared" si="1"/>
        <v>0</v>
      </c>
      <c r="F71" s="64">
        <f t="shared" si="2"/>
        <v>0</v>
      </c>
      <c r="G71" s="145"/>
      <c r="I71" s="112">
        <f t="shared" si="3"/>
        <v>0</v>
      </c>
      <c r="J71" s="40"/>
      <c r="K71" s="41"/>
      <c r="L71" s="42"/>
      <c r="M71" s="43"/>
      <c r="N71" s="44"/>
      <c r="O71" s="46"/>
      <c r="P71" s="52"/>
      <c r="Q71" s="57"/>
      <c r="R71" s="68"/>
      <c r="S71" s="73"/>
      <c r="T71" s="78"/>
    </row>
    <row r="72" spans="1:20" ht="18" x14ac:dyDescent="0.3">
      <c r="A72" s="198">
        <v>10</v>
      </c>
      <c r="B72" s="10" t="s">
        <v>36</v>
      </c>
      <c r="C72" s="133"/>
      <c r="D72" s="134"/>
      <c r="E72" s="61">
        <f t="shared" si="1"/>
        <v>0</v>
      </c>
      <c r="F72" s="62">
        <f t="shared" si="2"/>
        <v>0</v>
      </c>
      <c r="G72" s="146">
        <f>E72+E73+E74</f>
        <v>0</v>
      </c>
      <c r="H72" s="112">
        <f>E72+E73+E74+F72+F73+F74</f>
        <v>0</v>
      </c>
      <c r="I72" s="112">
        <f t="shared" si="3"/>
        <v>0</v>
      </c>
      <c r="J72" s="34"/>
      <c r="K72" s="35"/>
      <c r="L72" s="36">
        <f>E74+F72+F73</f>
        <v>0</v>
      </c>
      <c r="M72" s="37"/>
      <c r="N72" s="38">
        <f>E72+F73+F74</f>
        <v>0</v>
      </c>
      <c r="O72" s="45">
        <f>F72+E73+F74</f>
        <v>0</v>
      </c>
      <c r="P72" s="50"/>
      <c r="Q72" s="55"/>
      <c r="R72" s="66"/>
      <c r="S72" s="71"/>
      <c r="T72" s="76"/>
    </row>
    <row r="73" spans="1:20" ht="18" x14ac:dyDescent="0.3">
      <c r="A73" s="199"/>
      <c r="B73" s="11" t="s">
        <v>37</v>
      </c>
      <c r="C73" s="135"/>
      <c r="D73" s="136"/>
      <c r="E73" s="61">
        <f t="shared" si="1"/>
        <v>0</v>
      </c>
      <c r="F73" s="62">
        <f t="shared" si="2"/>
        <v>0</v>
      </c>
      <c r="G73" s="145"/>
      <c r="I73" s="112">
        <f t="shared" si="3"/>
        <v>0</v>
      </c>
      <c r="J73" s="39"/>
      <c r="K73" s="19"/>
      <c r="L73" s="23"/>
      <c r="M73" s="29"/>
      <c r="N73" s="27"/>
      <c r="O73" s="25"/>
      <c r="P73" s="51"/>
      <c r="Q73" s="56"/>
      <c r="R73" s="67"/>
      <c r="S73" s="72"/>
      <c r="T73" s="77"/>
    </row>
    <row r="74" spans="1:20" ht="18.600000000000001" thickBot="1" x14ac:dyDescent="0.35">
      <c r="A74" s="200"/>
      <c r="B74" s="12" t="s">
        <v>38</v>
      </c>
      <c r="C74" s="137"/>
      <c r="D74" s="138"/>
      <c r="E74" s="61">
        <f t="shared" si="1"/>
        <v>0</v>
      </c>
      <c r="F74" s="62">
        <f t="shared" si="2"/>
        <v>0</v>
      </c>
      <c r="G74" s="145"/>
      <c r="I74" s="112">
        <f t="shared" si="3"/>
        <v>0</v>
      </c>
      <c r="J74" s="40"/>
      <c r="K74" s="41"/>
      <c r="L74" s="42"/>
      <c r="M74" s="43"/>
      <c r="N74" s="44"/>
      <c r="O74" s="46"/>
      <c r="P74" s="52"/>
      <c r="Q74" s="57"/>
      <c r="R74" s="68"/>
      <c r="S74" s="73"/>
      <c r="T74" s="78"/>
    </row>
    <row r="75" spans="1:20" ht="18" x14ac:dyDescent="0.3">
      <c r="A75" s="201">
        <v>11</v>
      </c>
      <c r="B75" s="14" t="s">
        <v>39</v>
      </c>
      <c r="C75" s="127"/>
      <c r="D75" s="128"/>
      <c r="E75" s="61">
        <f t="shared" si="1"/>
        <v>0</v>
      </c>
      <c r="F75" s="62">
        <f t="shared" si="2"/>
        <v>0</v>
      </c>
      <c r="G75" s="146">
        <f>E75+E76+E77</f>
        <v>0</v>
      </c>
      <c r="H75" s="112">
        <f>E75+E76+E77+F75+F76+F77</f>
        <v>0</v>
      </c>
      <c r="I75" s="112">
        <f t="shared" si="3"/>
        <v>0</v>
      </c>
      <c r="J75" s="34"/>
      <c r="K75" s="35"/>
      <c r="L75" s="36">
        <f>F75+F76+E77</f>
        <v>0</v>
      </c>
      <c r="M75" s="37"/>
      <c r="N75" s="38"/>
      <c r="O75" s="45"/>
      <c r="P75" s="50"/>
      <c r="Q75" s="55"/>
      <c r="R75" s="66"/>
      <c r="S75" s="71"/>
      <c r="T75" s="76"/>
    </row>
    <row r="76" spans="1:20" ht="18" x14ac:dyDescent="0.3">
      <c r="A76" s="202"/>
      <c r="B76" s="15" t="s">
        <v>40</v>
      </c>
      <c r="C76" s="129"/>
      <c r="D76" s="130"/>
      <c r="E76" s="61">
        <f t="shared" si="1"/>
        <v>0</v>
      </c>
      <c r="F76" s="62">
        <f t="shared" si="2"/>
        <v>0</v>
      </c>
      <c r="G76" s="145"/>
      <c r="I76" s="112">
        <f t="shared" si="3"/>
        <v>0</v>
      </c>
      <c r="J76" s="39"/>
      <c r="K76" s="19"/>
      <c r="L76" s="23"/>
      <c r="M76" s="29"/>
      <c r="N76" s="27"/>
      <c r="O76" s="25"/>
      <c r="P76" s="51"/>
      <c r="Q76" s="56"/>
      <c r="R76" s="67"/>
      <c r="S76" s="72"/>
      <c r="T76" s="77"/>
    </row>
    <row r="77" spans="1:20" ht="18.600000000000001" thickBot="1" x14ac:dyDescent="0.35">
      <c r="A77" s="203"/>
      <c r="B77" s="16" t="s">
        <v>41</v>
      </c>
      <c r="C77" s="131"/>
      <c r="D77" s="132"/>
      <c r="E77" s="61">
        <f t="shared" si="1"/>
        <v>0</v>
      </c>
      <c r="F77" s="62">
        <f t="shared" si="2"/>
        <v>0</v>
      </c>
      <c r="G77" s="145"/>
      <c r="I77" s="112">
        <f t="shared" si="3"/>
        <v>0</v>
      </c>
      <c r="J77" s="40"/>
      <c r="K77" s="41"/>
      <c r="L77" s="42"/>
      <c r="M77" s="43"/>
      <c r="N77" s="44"/>
      <c r="O77" s="46"/>
      <c r="P77" s="52"/>
      <c r="Q77" s="57"/>
      <c r="R77" s="68"/>
      <c r="S77" s="73"/>
      <c r="T77" s="78"/>
    </row>
    <row r="78" spans="1:20" ht="18" x14ac:dyDescent="0.3">
      <c r="A78" s="198">
        <v>12</v>
      </c>
      <c r="B78" s="10" t="s">
        <v>42</v>
      </c>
      <c r="C78" s="133"/>
      <c r="D78" s="134"/>
      <c r="E78" s="61">
        <f t="shared" si="1"/>
        <v>0</v>
      </c>
      <c r="F78" s="62">
        <f t="shared" si="2"/>
        <v>0</v>
      </c>
      <c r="G78" s="146">
        <f>E78+E79+E80</f>
        <v>0</v>
      </c>
      <c r="H78" s="112">
        <f>E78+E79+E80+F78+F79+F80</f>
        <v>0</v>
      </c>
      <c r="I78" s="112">
        <f t="shared" si="3"/>
        <v>0</v>
      </c>
      <c r="J78" s="34"/>
      <c r="K78" s="35"/>
      <c r="L78" s="36">
        <f>E80+F78+F79</f>
        <v>0</v>
      </c>
      <c r="M78" s="37"/>
      <c r="N78" s="38">
        <f>E79+F78+F80</f>
        <v>0</v>
      </c>
      <c r="O78" s="45"/>
      <c r="P78" s="50">
        <f>E78+F79+F80</f>
        <v>0</v>
      </c>
      <c r="Q78" s="55"/>
      <c r="R78" s="66"/>
      <c r="S78" s="71"/>
      <c r="T78" s="76"/>
    </row>
    <row r="79" spans="1:20" ht="18" x14ac:dyDescent="0.3">
      <c r="A79" s="199"/>
      <c r="B79" s="11" t="s">
        <v>43</v>
      </c>
      <c r="C79" s="135"/>
      <c r="D79" s="136"/>
      <c r="E79" s="61">
        <f t="shared" si="1"/>
        <v>0</v>
      </c>
      <c r="F79" s="62">
        <f t="shared" si="2"/>
        <v>0</v>
      </c>
      <c r="G79" s="145"/>
      <c r="I79" s="112">
        <f t="shared" si="3"/>
        <v>0</v>
      </c>
      <c r="J79" s="39"/>
      <c r="K79" s="19"/>
      <c r="L79" s="23"/>
      <c r="M79" s="29"/>
      <c r="N79" s="27"/>
      <c r="O79" s="25"/>
      <c r="P79" s="51"/>
      <c r="Q79" s="56"/>
      <c r="R79" s="67"/>
      <c r="S79" s="72"/>
      <c r="T79" s="77"/>
    </row>
    <row r="80" spans="1:20" ht="18.600000000000001" thickBot="1" x14ac:dyDescent="0.35">
      <c r="A80" s="200"/>
      <c r="B80" s="12" t="s">
        <v>44</v>
      </c>
      <c r="C80" s="137"/>
      <c r="D80" s="138"/>
      <c r="E80" s="61">
        <f t="shared" si="1"/>
        <v>0</v>
      </c>
      <c r="F80" s="62">
        <f t="shared" si="2"/>
        <v>0</v>
      </c>
      <c r="G80" s="145"/>
      <c r="I80" s="112">
        <f t="shared" si="3"/>
        <v>0</v>
      </c>
      <c r="J80" s="79"/>
      <c r="K80" s="80"/>
      <c r="L80" s="81"/>
      <c r="M80" s="82"/>
      <c r="N80" s="83"/>
      <c r="O80" s="84"/>
      <c r="P80" s="85"/>
      <c r="Q80" s="86"/>
      <c r="R80" s="87"/>
      <c r="S80" s="88"/>
      <c r="T80" s="89"/>
    </row>
    <row r="81" spans="1:20" ht="18" x14ac:dyDescent="0.3">
      <c r="A81" s="201">
        <v>13</v>
      </c>
      <c r="B81" s="14" t="s">
        <v>45</v>
      </c>
      <c r="C81" s="127"/>
      <c r="D81" s="128"/>
      <c r="E81" s="61">
        <f t="shared" si="1"/>
        <v>0</v>
      </c>
      <c r="F81" s="62">
        <f t="shared" si="2"/>
        <v>0</v>
      </c>
      <c r="G81" s="146">
        <f>E81+E82+E83</f>
        <v>0</v>
      </c>
      <c r="H81" s="112">
        <f>E81+E82+E83+F81+F82+F83</f>
        <v>0</v>
      </c>
      <c r="I81" s="112">
        <f t="shared" si="3"/>
        <v>0</v>
      </c>
      <c r="J81" s="34"/>
      <c r="K81" s="35"/>
      <c r="L81" s="36"/>
      <c r="M81" s="37"/>
      <c r="N81" s="38"/>
      <c r="O81" s="45"/>
      <c r="P81" s="50">
        <f>F81+F82+E83</f>
        <v>0</v>
      </c>
      <c r="Q81" s="55"/>
      <c r="R81" s="66"/>
      <c r="S81" s="71"/>
      <c r="T81" s="76"/>
    </row>
    <row r="82" spans="1:20" ht="18" x14ac:dyDescent="0.3">
      <c r="A82" s="202"/>
      <c r="B82" s="15" t="s">
        <v>46</v>
      </c>
      <c r="C82" s="129"/>
      <c r="D82" s="130"/>
      <c r="E82" s="61">
        <f t="shared" si="1"/>
        <v>0</v>
      </c>
      <c r="F82" s="62">
        <f t="shared" si="2"/>
        <v>0</v>
      </c>
      <c r="G82" s="145"/>
      <c r="I82" s="112">
        <f t="shared" si="3"/>
        <v>0</v>
      </c>
      <c r="J82" s="39"/>
      <c r="K82" s="19"/>
      <c r="L82" s="23"/>
      <c r="M82" s="29"/>
      <c r="N82" s="27"/>
      <c r="O82" s="25"/>
      <c r="P82" s="51"/>
      <c r="Q82" s="56"/>
      <c r="R82" s="67"/>
      <c r="S82" s="72"/>
      <c r="T82" s="77"/>
    </row>
    <row r="83" spans="1:20" ht="18.600000000000001" thickBot="1" x14ac:dyDescent="0.35">
      <c r="A83" s="203"/>
      <c r="B83" s="16" t="s">
        <v>47</v>
      </c>
      <c r="C83" s="131"/>
      <c r="D83" s="132" t="s">
        <v>555</v>
      </c>
      <c r="E83" s="61">
        <f t="shared" si="1"/>
        <v>0</v>
      </c>
      <c r="F83" s="62">
        <f t="shared" si="2"/>
        <v>0</v>
      </c>
      <c r="G83" s="145"/>
      <c r="I83" s="112">
        <f t="shared" si="3"/>
        <v>0</v>
      </c>
      <c r="J83" s="40"/>
      <c r="K83" s="41"/>
      <c r="L83" s="42"/>
      <c r="M83" s="43"/>
      <c r="N83" s="44"/>
      <c r="O83" s="46"/>
      <c r="P83" s="52"/>
      <c r="Q83" s="57"/>
      <c r="R83" s="68"/>
      <c r="S83" s="73"/>
      <c r="T83" s="78"/>
    </row>
    <row r="84" spans="1:20" ht="18" x14ac:dyDescent="0.3">
      <c r="A84" s="198">
        <v>14</v>
      </c>
      <c r="B84" s="10" t="s">
        <v>48</v>
      </c>
      <c r="C84" s="133"/>
      <c r="D84" s="134"/>
      <c r="E84" s="61">
        <f t="shared" si="1"/>
        <v>0</v>
      </c>
      <c r="F84" s="62">
        <f t="shared" si="2"/>
        <v>0</v>
      </c>
      <c r="G84" s="146">
        <f>E84+E85+E86</f>
        <v>0</v>
      </c>
      <c r="H84" s="112">
        <f>E84+E85+E86+F84+F85+F86</f>
        <v>0</v>
      </c>
      <c r="I84" s="112">
        <f t="shared" si="3"/>
        <v>0</v>
      </c>
      <c r="J84" s="90"/>
      <c r="K84" s="30"/>
      <c r="L84" s="31">
        <f>E84+F85+F86</f>
        <v>0</v>
      </c>
      <c r="M84" s="32"/>
      <c r="N84" s="33"/>
      <c r="O84" s="47"/>
      <c r="P84" s="53">
        <f>F84+F85+E86</f>
        <v>0</v>
      </c>
      <c r="Q84" s="58"/>
      <c r="R84" s="69">
        <f>F84+E85+F86</f>
        <v>0</v>
      </c>
      <c r="S84" s="74"/>
      <c r="T84" s="91"/>
    </row>
    <row r="85" spans="1:20" ht="18" x14ac:dyDescent="0.3">
      <c r="A85" s="199"/>
      <c r="B85" s="11" t="s">
        <v>49</v>
      </c>
      <c r="C85" s="135"/>
      <c r="D85" s="136" t="s">
        <v>555</v>
      </c>
      <c r="E85" s="61">
        <f t="shared" si="1"/>
        <v>0</v>
      </c>
      <c r="F85" s="62">
        <f t="shared" si="2"/>
        <v>0</v>
      </c>
      <c r="G85" s="145"/>
      <c r="I85" s="112">
        <f t="shared" si="3"/>
        <v>0</v>
      </c>
      <c r="J85" s="39"/>
      <c r="K85" s="19"/>
      <c r="L85" s="23"/>
      <c r="M85" s="29"/>
      <c r="N85" s="27"/>
      <c r="O85" s="25"/>
      <c r="P85" s="51"/>
      <c r="Q85" s="56"/>
      <c r="R85" s="67"/>
      <c r="S85" s="72"/>
      <c r="T85" s="77"/>
    </row>
    <row r="86" spans="1:20" ht="18.600000000000001" thickBot="1" x14ac:dyDescent="0.35">
      <c r="A86" s="200"/>
      <c r="B86" s="12" t="s">
        <v>50</v>
      </c>
      <c r="C86" s="137" t="s">
        <v>555</v>
      </c>
      <c r="D86" s="138"/>
      <c r="E86" s="61">
        <f t="shared" si="1"/>
        <v>0</v>
      </c>
      <c r="F86" s="62">
        <f t="shared" si="2"/>
        <v>0</v>
      </c>
      <c r="G86" s="145"/>
      <c r="I86" s="112">
        <f t="shared" si="3"/>
        <v>0</v>
      </c>
      <c r="J86" s="79"/>
      <c r="K86" s="80"/>
      <c r="L86" s="81"/>
      <c r="M86" s="82"/>
      <c r="N86" s="83"/>
      <c r="O86" s="84"/>
      <c r="P86" s="85"/>
      <c r="Q86" s="86"/>
      <c r="R86" s="87"/>
      <c r="S86" s="88"/>
      <c r="T86" s="89"/>
    </row>
    <row r="87" spans="1:20" ht="18" x14ac:dyDescent="0.3">
      <c r="A87" s="201">
        <v>15</v>
      </c>
      <c r="B87" s="14" t="s">
        <v>72</v>
      </c>
      <c r="C87" s="127"/>
      <c r="D87" s="128" t="s">
        <v>555</v>
      </c>
      <c r="E87" s="61">
        <f t="shared" si="1"/>
        <v>0</v>
      </c>
      <c r="F87" s="62">
        <f t="shared" si="2"/>
        <v>0</v>
      </c>
      <c r="G87" s="146">
        <f>E87+E88+E89</f>
        <v>0</v>
      </c>
      <c r="H87" s="112">
        <f>E87+E88+E89+F87+F88+F89</f>
        <v>0</v>
      </c>
      <c r="I87" s="112">
        <f t="shared" si="3"/>
        <v>0</v>
      </c>
      <c r="J87" s="34"/>
      <c r="K87" s="35">
        <f>E87+E89+F88</f>
        <v>0</v>
      </c>
      <c r="L87" s="36"/>
      <c r="M87" s="37"/>
      <c r="N87" s="38"/>
      <c r="O87" s="45"/>
      <c r="P87" s="50"/>
      <c r="Q87" s="55"/>
      <c r="R87" s="66"/>
      <c r="S87" s="71"/>
      <c r="T87" s="76"/>
    </row>
    <row r="88" spans="1:20" ht="18" x14ac:dyDescent="0.3">
      <c r="A88" s="202"/>
      <c r="B88" s="15" t="s">
        <v>73</v>
      </c>
      <c r="C88" s="129" t="s">
        <v>555</v>
      </c>
      <c r="D88" s="130"/>
      <c r="E88" s="61">
        <f t="shared" si="1"/>
        <v>0</v>
      </c>
      <c r="F88" s="62">
        <f t="shared" si="2"/>
        <v>0</v>
      </c>
      <c r="G88" s="145"/>
      <c r="I88" s="112">
        <f t="shared" si="3"/>
        <v>0</v>
      </c>
      <c r="J88" s="39"/>
      <c r="K88" s="19"/>
      <c r="L88" s="23"/>
      <c r="M88" s="29"/>
      <c r="N88" s="27"/>
      <c r="O88" s="25"/>
      <c r="P88" s="51"/>
      <c r="Q88" s="56"/>
      <c r="R88" s="67"/>
      <c r="S88" s="72"/>
      <c r="T88" s="77"/>
    </row>
    <row r="89" spans="1:20" ht="18.600000000000001" thickBot="1" x14ac:dyDescent="0.35">
      <c r="A89" s="203"/>
      <c r="B89" s="16" t="s">
        <v>74</v>
      </c>
      <c r="C89" s="131"/>
      <c r="D89" s="132"/>
      <c r="E89" s="61">
        <f t="shared" si="1"/>
        <v>0</v>
      </c>
      <c r="F89" s="62">
        <f t="shared" si="2"/>
        <v>0</v>
      </c>
      <c r="G89" s="145"/>
      <c r="I89" s="112">
        <f t="shared" si="3"/>
        <v>0</v>
      </c>
      <c r="J89" s="40"/>
      <c r="K89" s="41"/>
      <c r="L89" s="42"/>
      <c r="M89" s="43"/>
      <c r="N89" s="44"/>
      <c r="O89" s="46"/>
      <c r="P89" s="52"/>
      <c r="Q89" s="57"/>
      <c r="R89" s="68"/>
      <c r="S89" s="73"/>
      <c r="T89" s="78"/>
    </row>
    <row r="90" spans="1:20" ht="18" x14ac:dyDescent="0.3">
      <c r="A90" s="198">
        <v>16</v>
      </c>
      <c r="B90" s="10" t="s">
        <v>71</v>
      </c>
      <c r="C90" s="133" t="s">
        <v>555</v>
      </c>
      <c r="D90" s="134"/>
      <c r="E90" s="61">
        <f t="shared" si="1"/>
        <v>0</v>
      </c>
      <c r="F90" s="62">
        <f t="shared" si="2"/>
        <v>0</v>
      </c>
      <c r="G90" s="146">
        <f>E90+E91+E92</f>
        <v>0</v>
      </c>
      <c r="H90" s="112">
        <f>E90+E91+E92+F90+F91+F92</f>
        <v>0</v>
      </c>
      <c r="I90" s="112">
        <f t="shared" si="3"/>
        <v>0</v>
      </c>
      <c r="J90" s="90"/>
      <c r="K90" s="30">
        <f>E91+F90+F92</f>
        <v>0</v>
      </c>
      <c r="L90" s="31"/>
      <c r="M90" s="32"/>
      <c r="N90" s="33"/>
      <c r="O90" s="47"/>
      <c r="P90" s="53"/>
      <c r="Q90" s="58"/>
      <c r="R90" s="69"/>
      <c r="S90" s="74"/>
      <c r="T90" s="91"/>
    </row>
    <row r="91" spans="1:20" ht="18" x14ac:dyDescent="0.3">
      <c r="A91" s="199"/>
      <c r="B91" s="11" t="s">
        <v>75</v>
      </c>
      <c r="C91" s="135"/>
      <c r="D91" s="136"/>
      <c r="E91" s="61">
        <f t="shared" si="1"/>
        <v>0</v>
      </c>
      <c r="F91" s="62">
        <f t="shared" si="2"/>
        <v>0</v>
      </c>
      <c r="G91" s="145"/>
      <c r="I91" s="112">
        <f t="shared" si="3"/>
        <v>0</v>
      </c>
      <c r="J91" s="39"/>
      <c r="K91" s="19"/>
      <c r="L91" s="23"/>
      <c r="M91" s="29"/>
      <c r="N91" s="27"/>
      <c r="O91" s="25"/>
      <c r="P91" s="51"/>
      <c r="Q91" s="56"/>
      <c r="R91" s="67"/>
      <c r="S91" s="72"/>
      <c r="T91" s="77"/>
    </row>
    <row r="92" spans="1:20" ht="18.600000000000001" thickBot="1" x14ac:dyDescent="0.35">
      <c r="A92" s="200"/>
      <c r="B92" s="12" t="s">
        <v>76</v>
      </c>
      <c r="C92" s="137"/>
      <c r="D92" s="138" t="s">
        <v>555</v>
      </c>
      <c r="E92" s="61">
        <f t="shared" si="1"/>
        <v>0</v>
      </c>
      <c r="F92" s="62">
        <f t="shared" si="2"/>
        <v>0</v>
      </c>
      <c r="G92" s="145"/>
      <c r="I92" s="112">
        <f t="shared" si="3"/>
        <v>0</v>
      </c>
      <c r="J92" s="79"/>
      <c r="K92" s="80"/>
      <c r="L92" s="81"/>
      <c r="M92" s="82"/>
      <c r="N92" s="83"/>
      <c r="O92" s="84"/>
      <c r="P92" s="85"/>
      <c r="Q92" s="86"/>
      <c r="R92" s="87"/>
      <c r="S92" s="88"/>
      <c r="T92" s="89"/>
    </row>
    <row r="93" spans="1:20" ht="18" x14ac:dyDescent="0.3">
      <c r="A93" s="201">
        <v>17</v>
      </c>
      <c r="B93" s="14" t="s">
        <v>77</v>
      </c>
      <c r="C93" s="127" t="s">
        <v>555</v>
      </c>
      <c r="D93" s="128"/>
      <c r="E93" s="61">
        <f t="shared" si="1"/>
        <v>0</v>
      </c>
      <c r="F93" s="62">
        <f t="shared" si="2"/>
        <v>0</v>
      </c>
      <c r="G93" s="146">
        <f>E93+E94+E95</f>
        <v>0</v>
      </c>
      <c r="H93" s="112">
        <f>E93+E94+E95+F93+F94+F95</f>
        <v>0</v>
      </c>
      <c r="I93" s="112">
        <f t="shared" si="3"/>
        <v>0</v>
      </c>
      <c r="J93" s="34"/>
      <c r="K93" s="35">
        <f>E94+F93+F95</f>
        <v>0</v>
      </c>
      <c r="L93" s="36"/>
      <c r="M93" s="37"/>
      <c r="N93" s="38"/>
      <c r="O93" s="45">
        <f>F93+F94+E95</f>
        <v>0</v>
      </c>
      <c r="P93" s="50"/>
      <c r="Q93" s="55"/>
      <c r="R93" s="66"/>
      <c r="S93" s="71"/>
      <c r="T93" s="76"/>
    </row>
    <row r="94" spans="1:20" ht="18" x14ac:dyDescent="0.3">
      <c r="A94" s="202"/>
      <c r="B94" s="15" t="s">
        <v>78</v>
      </c>
      <c r="C94" s="129"/>
      <c r="D94" s="130"/>
      <c r="E94" s="61">
        <f t="shared" si="1"/>
        <v>0</v>
      </c>
      <c r="F94" s="62">
        <f t="shared" si="2"/>
        <v>0</v>
      </c>
      <c r="G94" s="145"/>
      <c r="I94" s="112">
        <f t="shared" si="3"/>
        <v>0</v>
      </c>
      <c r="J94" s="39"/>
      <c r="K94" s="19"/>
      <c r="L94" s="23"/>
      <c r="M94" s="29"/>
      <c r="N94" s="27"/>
      <c r="O94" s="25"/>
      <c r="P94" s="51"/>
      <c r="Q94" s="56"/>
      <c r="R94" s="67"/>
      <c r="S94" s="72"/>
      <c r="T94" s="77"/>
    </row>
    <row r="95" spans="1:20" ht="18.600000000000001" thickBot="1" x14ac:dyDescent="0.35">
      <c r="A95" s="203"/>
      <c r="B95" s="16" t="s">
        <v>79</v>
      </c>
      <c r="C95" s="131"/>
      <c r="D95" s="132" t="s">
        <v>555</v>
      </c>
      <c r="E95" s="61">
        <f t="shared" si="1"/>
        <v>0</v>
      </c>
      <c r="F95" s="62">
        <f t="shared" si="2"/>
        <v>0</v>
      </c>
      <c r="G95" s="145"/>
      <c r="I95" s="112">
        <f t="shared" si="3"/>
        <v>0</v>
      </c>
      <c r="J95" s="40"/>
      <c r="K95" s="41"/>
      <c r="L95" s="42"/>
      <c r="M95" s="43"/>
      <c r="N95" s="44"/>
      <c r="O95" s="46"/>
      <c r="P95" s="52"/>
      <c r="Q95" s="57"/>
      <c r="R95" s="68"/>
      <c r="S95" s="73"/>
      <c r="T95" s="78"/>
    </row>
    <row r="96" spans="1:20" ht="18" x14ac:dyDescent="0.3">
      <c r="A96" s="198">
        <v>18</v>
      </c>
      <c r="B96" s="10" t="s">
        <v>80</v>
      </c>
      <c r="C96" s="133"/>
      <c r="D96" s="134"/>
      <c r="E96" s="61">
        <f t="shared" si="1"/>
        <v>0</v>
      </c>
      <c r="F96" s="62">
        <f t="shared" si="2"/>
        <v>0</v>
      </c>
      <c r="G96" s="146">
        <f>E96+E97+E98</f>
        <v>0</v>
      </c>
      <c r="H96" s="112">
        <f>E96+E97+E98+F96+F97+F98</f>
        <v>0</v>
      </c>
      <c r="I96" s="112">
        <f t="shared" si="3"/>
        <v>0</v>
      </c>
      <c r="J96" s="90"/>
      <c r="K96" s="30">
        <f>E97+E98+F96</f>
        <v>0</v>
      </c>
      <c r="L96" s="31"/>
      <c r="M96" s="32"/>
      <c r="N96" s="33"/>
      <c r="O96" s="47"/>
      <c r="P96" s="53"/>
      <c r="Q96" s="58"/>
      <c r="R96" s="69"/>
      <c r="S96" s="74"/>
      <c r="T96" s="91"/>
    </row>
    <row r="97" spans="1:20" ht="18" x14ac:dyDescent="0.3">
      <c r="A97" s="199"/>
      <c r="B97" s="11" t="s">
        <v>81</v>
      </c>
      <c r="C97" s="135"/>
      <c r="D97" s="136" t="s">
        <v>555</v>
      </c>
      <c r="E97" s="61">
        <f t="shared" si="1"/>
        <v>0</v>
      </c>
      <c r="F97" s="62">
        <f t="shared" si="2"/>
        <v>0</v>
      </c>
      <c r="G97" s="145"/>
      <c r="I97" s="112">
        <f t="shared" si="3"/>
        <v>0</v>
      </c>
      <c r="J97" s="39"/>
      <c r="K97" s="19"/>
      <c r="L97" s="23"/>
      <c r="M97" s="29"/>
      <c r="N97" s="27"/>
      <c r="O97" s="25"/>
      <c r="P97" s="51"/>
      <c r="Q97" s="56"/>
      <c r="R97" s="67"/>
      <c r="S97" s="72"/>
      <c r="T97" s="77"/>
    </row>
    <row r="98" spans="1:20" ht="18.600000000000001" thickBot="1" x14ac:dyDescent="0.35">
      <c r="A98" s="200"/>
      <c r="B98" s="12" t="s">
        <v>82</v>
      </c>
      <c r="C98" s="137"/>
      <c r="D98" s="138"/>
      <c r="E98" s="61">
        <f t="shared" si="1"/>
        <v>0</v>
      </c>
      <c r="F98" s="62">
        <f t="shared" si="2"/>
        <v>0</v>
      </c>
      <c r="G98" s="145"/>
      <c r="I98" s="112">
        <f t="shared" si="3"/>
        <v>0</v>
      </c>
      <c r="J98" s="79"/>
      <c r="K98" s="80"/>
      <c r="L98" s="81"/>
      <c r="M98" s="82"/>
      <c r="N98" s="83"/>
      <c r="O98" s="84"/>
      <c r="P98" s="85"/>
      <c r="Q98" s="86"/>
      <c r="R98" s="87"/>
      <c r="S98" s="88"/>
      <c r="T98" s="89"/>
    </row>
    <row r="99" spans="1:20" ht="18" x14ac:dyDescent="0.3">
      <c r="A99" s="201">
        <v>19</v>
      </c>
      <c r="B99" s="14" t="s">
        <v>83</v>
      </c>
      <c r="C99" s="127"/>
      <c r="D99" s="128"/>
      <c r="E99" s="61">
        <f t="shared" si="1"/>
        <v>0</v>
      </c>
      <c r="F99" s="62">
        <f t="shared" si="2"/>
        <v>0</v>
      </c>
      <c r="G99" s="146">
        <f>E99+E100+E101</f>
        <v>0</v>
      </c>
      <c r="H99" s="112">
        <f>E99+E100+E101+F99+F100+F101</f>
        <v>0</v>
      </c>
      <c r="I99" s="112">
        <f t="shared" si="3"/>
        <v>0</v>
      </c>
      <c r="J99" s="34"/>
      <c r="K99" s="35">
        <f>E101+F99+F100</f>
        <v>0</v>
      </c>
      <c r="L99" s="36"/>
      <c r="M99" s="37"/>
      <c r="N99" s="38"/>
      <c r="O99" s="45"/>
      <c r="P99" s="50"/>
      <c r="Q99" s="55"/>
      <c r="R99" s="66"/>
      <c r="S99" s="71"/>
      <c r="T99" s="76"/>
    </row>
    <row r="100" spans="1:20" ht="18" x14ac:dyDescent="0.3">
      <c r="A100" s="202"/>
      <c r="B100" s="15" t="s">
        <v>84</v>
      </c>
      <c r="C100" s="129"/>
      <c r="D100" s="130"/>
      <c r="E100" s="61">
        <f t="shared" si="1"/>
        <v>0</v>
      </c>
      <c r="F100" s="62">
        <f t="shared" si="2"/>
        <v>0</v>
      </c>
      <c r="G100" s="145"/>
      <c r="I100" s="112">
        <f t="shared" si="3"/>
        <v>0</v>
      </c>
      <c r="J100" s="39"/>
      <c r="K100" s="19"/>
      <c r="L100" s="23"/>
      <c r="M100" s="29"/>
      <c r="N100" s="27"/>
      <c r="O100" s="25"/>
      <c r="P100" s="51"/>
      <c r="Q100" s="56"/>
      <c r="R100" s="67"/>
      <c r="S100" s="72"/>
      <c r="T100" s="77"/>
    </row>
    <row r="101" spans="1:20" ht="18.600000000000001" thickBot="1" x14ac:dyDescent="0.35">
      <c r="A101" s="203"/>
      <c r="B101" s="16" t="s">
        <v>85</v>
      </c>
      <c r="C101" s="131"/>
      <c r="D101" s="132"/>
      <c r="E101" s="61">
        <f t="shared" si="1"/>
        <v>0</v>
      </c>
      <c r="F101" s="62">
        <f t="shared" si="2"/>
        <v>0</v>
      </c>
      <c r="G101" s="145"/>
      <c r="I101" s="112">
        <f t="shared" si="3"/>
        <v>0</v>
      </c>
      <c r="J101" s="40"/>
      <c r="K101" s="41"/>
      <c r="L101" s="42"/>
      <c r="M101" s="43"/>
      <c r="N101" s="44"/>
      <c r="O101" s="46"/>
      <c r="P101" s="52"/>
      <c r="Q101" s="57"/>
      <c r="R101" s="68"/>
      <c r="S101" s="73"/>
      <c r="T101" s="78"/>
    </row>
    <row r="102" spans="1:20" ht="18" x14ac:dyDescent="0.3">
      <c r="A102" s="198">
        <v>20</v>
      </c>
      <c r="B102" s="10" t="s">
        <v>86</v>
      </c>
      <c r="C102" s="133"/>
      <c r="D102" s="134"/>
      <c r="E102" s="61">
        <f t="shared" si="1"/>
        <v>0</v>
      </c>
      <c r="F102" s="62">
        <f t="shared" si="2"/>
        <v>0</v>
      </c>
      <c r="G102" s="146">
        <f>E102+E103+E104</f>
        <v>0</v>
      </c>
      <c r="H102" s="112">
        <f>E102+E103+E104+F102+F103+F104</f>
        <v>0</v>
      </c>
      <c r="I102" s="112">
        <f t="shared" si="3"/>
        <v>0</v>
      </c>
      <c r="J102" s="90"/>
      <c r="K102" s="30">
        <f>E103+F102+F104</f>
        <v>0</v>
      </c>
      <c r="L102" s="31"/>
      <c r="M102" s="32"/>
      <c r="N102" s="33">
        <f>E103+F102+F104</f>
        <v>0</v>
      </c>
      <c r="O102" s="47"/>
      <c r="P102" s="53"/>
      <c r="Q102" s="58"/>
      <c r="R102" s="69"/>
      <c r="S102" s="74"/>
      <c r="T102" s="91">
        <f>F102+F103+E104</f>
        <v>0</v>
      </c>
    </row>
    <row r="103" spans="1:20" ht="18" x14ac:dyDescent="0.3">
      <c r="A103" s="199"/>
      <c r="B103" s="11" t="s">
        <v>87</v>
      </c>
      <c r="C103" s="135"/>
      <c r="D103" s="136"/>
      <c r="E103" s="61">
        <f t="shared" si="1"/>
        <v>0</v>
      </c>
      <c r="F103" s="62">
        <f t="shared" si="2"/>
        <v>0</v>
      </c>
      <c r="G103" s="145"/>
      <c r="I103" s="112">
        <f t="shared" si="3"/>
        <v>0</v>
      </c>
      <c r="J103" s="39"/>
      <c r="K103" s="19"/>
      <c r="L103" s="23"/>
      <c r="M103" s="29"/>
      <c r="N103" s="27"/>
      <c r="O103" s="25"/>
      <c r="P103" s="51"/>
      <c r="Q103" s="56"/>
      <c r="R103" s="67"/>
      <c r="S103" s="72"/>
      <c r="T103" s="77"/>
    </row>
    <row r="104" spans="1:20" ht="18.600000000000001" thickBot="1" x14ac:dyDescent="0.35">
      <c r="A104" s="200"/>
      <c r="B104" s="12" t="s">
        <v>88</v>
      </c>
      <c r="C104" s="137"/>
      <c r="D104" s="138"/>
      <c r="E104" s="61">
        <f t="shared" si="1"/>
        <v>0</v>
      </c>
      <c r="F104" s="62">
        <f t="shared" si="2"/>
        <v>0</v>
      </c>
      <c r="G104" s="145"/>
      <c r="I104" s="112">
        <f t="shared" si="3"/>
        <v>0</v>
      </c>
      <c r="J104" s="79"/>
      <c r="K104" s="80"/>
      <c r="L104" s="81"/>
      <c r="M104" s="82"/>
      <c r="N104" s="83"/>
      <c r="O104" s="84"/>
      <c r="P104" s="85"/>
      <c r="Q104" s="86"/>
      <c r="R104" s="87"/>
      <c r="S104" s="88"/>
      <c r="T104" s="89"/>
    </row>
    <row r="105" spans="1:20" ht="18" x14ac:dyDescent="0.3">
      <c r="A105" s="201">
        <v>21</v>
      </c>
      <c r="B105" s="14" t="s">
        <v>89</v>
      </c>
      <c r="C105" s="127"/>
      <c r="D105" s="128"/>
      <c r="E105" s="61">
        <f t="shared" si="1"/>
        <v>0</v>
      </c>
      <c r="F105" s="62">
        <f t="shared" si="2"/>
        <v>0</v>
      </c>
      <c r="G105" s="146">
        <f>E105+E106+E107</f>
        <v>0</v>
      </c>
      <c r="H105" s="112">
        <f>E105+E106+E107+F105+F106+F107</f>
        <v>0</v>
      </c>
      <c r="I105" s="112">
        <f t="shared" si="3"/>
        <v>0</v>
      </c>
      <c r="J105" s="34"/>
      <c r="K105" s="35"/>
      <c r="L105" s="36"/>
      <c r="M105" s="37"/>
      <c r="N105" s="38">
        <f>F105+F106+E107</f>
        <v>0</v>
      </c>
      <c r="O105" s="45"/>
      <c r="P105" s="50"/>
      <c r="Q105" s="55"/>
      <c r="R105" s="66"/>
      <c r="S105" s="71">
        <f>E105+F106+F107</f>
        <v>0</v>
      </c>
      <c r="T105" s="76"/>
    </row>
    <row r="106" spans="1:20" ht="18" x14ac:dyDescent="0.3">
      <c r="A106" s="202"/>
      <c r="B106" s="15" t="s">
        <v>90</v>
      </c>
      <c r="C106" s="129" t="s">
        <v>555</v>
      </c>
      <c r="D106" s="130"/>
      <c r="E106" s="61">
        <f t="shared" si="1"/>
        <v>0</v>
      </c>
      <c r="F106" s="62">
        <f t="shared" si="2"/>
        <v>0</v>
      </c>
      <c r="G106" s="145"/>
      <c r="I106" s="112">
        <f t="shared" si="3"/>
        <v>0</v>
      </c>
      <c r="J106" s="39"/>
      <c r="K106" s="19"/>
      <c r="L106" s="23"/>
      <c r="M106" s="29"/>
      <c r="N106" s="27"/>
      <c r="O106" s="25"/>
      <c r="P106" s="51"/>
      <c r="Q106" s="56"/>
      <c r="R106" s="67"/>
      <c r="S106" s="72"/>
      <c r="T106" s="77"/>
    </row>
    <row r="107" spans="1:20" ht="18.600000000000001" thickBot="1" x14ac:dyDescent="0.35">
      <c r="A107" s="203"/>
      <c r="B107" s="16" t="s">
        <v>91</v>
      </c>
      <c r="C107" s="131"/>
      <c r="D107" s="132" t="s">
        <v>555</v>
      </c>
      <c r="E107" s="61">
        <f t="shared" si="1"/>
        <v>0</v>
      </c>
      <c r="F107" s="62">
        <f t="shared" si="2"/>
        <v>0</v>
      </c>
      <c r="G107" s="145"/>
      <c r="I107" s="112">
        <f t="shared" si="3"/>
        <v>0</v>
      </c>
      <c r="J107" s="40"/>
      <c r="K107" s="41"/>
      <c r="L107" s="42"/>
      <c r="M107" s="43"/>
      <c r="N107" s="44"/>
      <c r="O107" s="46"/>
      <c r="P107" s="52"/>
      <c r="Q107" s="57"/>
      <c r="R107" s="68"/>
      <c r="S107" s="73"/>
      <c r="T107" s="78"/>
    </row>
    <row r="108" spans="1:20" ht="18" x14ac:dyDescent="0.3">
      <c r="A108" s="198">
        <v>22</v>
      </c>
      <c r="B108" s="10" t="s">
        <v>92</v>
      </c>
      <c r="C108" s="133"/>
      <c r="D108" s="134"/>
      <c r="E108" s="61">
        <f t="shared" si="1"/>
        <v>0</v>
      </c>
      <c r="F108" s="62">
        <f t="shared" si="2"/>
        <v>0</v>
      </c>
      <c r="G108" s="146">
        <f>E108+E109+E110</f>
        <v>0</v>
      </c>
      <c r="H108" s="112">
        <f>E108+E109+E110+F108+F109+F110</f>
        <v>0</v>
      </c>
      <c r="I108" s="112">
        <f t="shared" si="3"/>
        <v>0</v>
      </c>
      <c r="J108" s="90">
        <f>E108+E110+F109</f>
        <v>0</v>
      </c>
      <c r="K108" s="30"/>
      <c r="L108" s="31"/>
      <c r="M108" s="32"/>
      <c r="N108" s="33"/>
      <c r="O108" s="47"/>
      <c r="P108" s="53"/>
      <c r="Q108" s="58"/>
      <c r="R108" s="69"/>
      <c r="S108" s="74"/>
      <c r="T108" s="91"/>
    </row>
    <row r="109" spans="1:20" ht="18" x14ac:dyDescent="0.3">
      <c r="A109" s="199"/>
      <c r="B109" s="11" t="s">
        <v>93</v>
      </c>
      <c r="C109" s="135"/>
      <c r="D109" s="136"/>
      <c r="E109" s="61">
        <f t="shared" si="1"/>
        <v>0</v>
      </c>
      <c r="F109" s="62">
        <f t="shared" si="2"/>
        <v>0</v>
      </c>
      <c r="G109" s="145"/>
      <c r="I109" s="112">
        <f t="shared" si="3"/>
        <v>0</v>
      </c>
      <c r="J109" s="39"/>
      <c r="K109" s="19"/>
      <c r="L109" s="23"/>
      <c r="M109" s="29"/>
      <c r="N109" s="27"/>
      <c r="O109" s="25"/>
      <c r="P109" s="51"/>
      <c r="Q109" s="56"/>
      <c r="R109" s="67"/>
      <c r="S109" s="72"/>
      <c r="T109" s="77"/>
    </row>
    <row r="110" spans="1:20" ht="18.600000000000001" thickBot="1" x14ac:dyDescent="0.35">
      <c r="A110" s="200"/>
      <c r="B110" s="12" t="s">
        <v>94</v>
      </c>
      <c r="C110" s="137"/>
      <c r="D110" s="138" t="s">
        <v>555</v>
      </c>
      <c r="E110" s="61">
        <f t="shared" ref="E110:F173" si="4">IF(C110="x",1,0)</f>
        <v>0</v>
      </c>
      <c r="F110" s="62">
        <f t="shared" si="4"/>
        <v>0</v>
      </c>
      <c r="G110" s="145"/>
      <c r="I110" s="112">
        <f t="shared" si="3"/>
        <v>0</v>
      </c>
      <c r="J110" s="79"/>
      <c r="K110" s="80"/>
      <c r="L110" s="81"/>
      <c r="M110" s="82"/>
      <c r="N110" s="83"/>
      <c r="O110" s="84"/>
      <c r="P110" s="85"/>
      <c r="Q110" s="86"/>
      <c r="R110" s="87"/>
      <c r="S110" s="88"/>
      <c r="T110" s="89"/>
    </row>
    <row r="111" spans="1:20" ht="18" x14ac:dyDescent="0.3">
      <c r="A111" s="201">
        <v>23</v>
      </c>
      <c r="B111" s="14" t="s">
        <v>95</v>
      </c>
      <c r="C111" s="127"/>
      <c r="D111" s="128"/>
      <c r="E111" s="61">
        <f t="shared" si="4"/>
        <v>0</v>
      </c>
      <c r="F111" s="62">
        <f t="shared" si="4"/>
        <v>0</v>
      </c>
      <c r="G111" s="146">
        <f>E111+E112+E113</f>
        <v>0</v>
      </c>
      <c r="H111" s="112">
        <f>E111+E112+E113+F111+F112+F113</f>
        <v>0</v>
      </c>
      <c r="I111" s="112">
        <f t="shared" ref="I111:I174" si="5">E111+F111</f>
        <v>0</v>
      </c>
      <c r="J111" s="34"/>
      <c r="K111" s="35"/>
      <c r="L111" s="36"/>
      <c r="M111" s="37"/>
      <c r="N111" s="38"/>
      <c r="O111" s="45">
        <f>F111+E112+F113</f>
        <v>0</v>
      </c>
      <c r="P111" s="50"/>
      <c r="Q111" s="55"/>
      <c r="R111" s="66"/>
      <c r="S111" s="71">
        <f>E111+F112+F113</f>
        <v>0</v>
      </c>
      <c r="T111" s="76"/>
    </row>
    <row r="112" spans="1:20" ht="18" x14ac:dyDescent="0.3">
      <c r="A112" s="202"/>
      <c r="B112" s="15" t="s">
        <v>96</v>
      </c>
      <c r="C112" s="129"/>
      <c r="D112" s="130"/>
      <c r="E112" s="61">
        <f t="shared" si="4"/>
        <v>0</v>
      </c>
      <c r="F112" s="62">
        <f t="shared" si="4"/>
        <v>0</v>
      </c>
      <c r="G112" s="145"/>
      <c r="I112" s="112">
        <f t="shared" si="5"/>
        <v>0</v>
      </c>
      <c r="J112" s="39"/>
      <c r="K112" s="19"/>
      <c r="L112" s="23"/>
      <c r="M112" s="29"/>
      <c r="N112" s="27"/>
      <c r="O112" s="25"/>
      <c r="P112" s="51"/>
      <c r="Q112" s="56"/>
      <c r="R112" s="67"/>
      <c r="S112" s="72"/>
      <c r="T112" s="77"/>
    </row>
    <row r="113" spans="1:20" ht="18.600000000000001" thickBot="1" x14ac:dyDescent="0.35">
      <c r="A113" s="203"/>
      <c r="B113" s="16" t="s">
        <v>97</v>
      </c>
      <c r="C113" s="131"/>
      <c r="D113" s="132" t="s">
        <v>555</v>
      </c>
      <c r="E113" s="61">
        <f t="shared" si="4"/>
        <v>0</v>
      </c>
      <c r="F113" s="62">
        <f t="shared" si="4"/>
        <v>0</v>
      </c>
      <c r="G113" s="145"/>
      <c r="I113" s="112">
        <f t="shared" si="5"/>
        <v>0</v>
      </c>
      <c r="J113" s="40"/>
      <c r="K113" s="41"/>
      <c r="L113" s="42"/>
      <c r="M113" s="43"/>
      <c r="N113" s="44"/>
      <c r="O113" s="46"/>
      <c r="P113" s="52"/>
      <c r="Q113" s="57"/>
      <c r="R113" s="68"/>
      <c r="S113" s="73"/>
      <c r="T113" s="78"/>
    </row>
    <row r="114" spans="1:20" ht="18" x14ac:dyDescent="0.3">
      <c r="A114" s="198">
        <v>24</v>
      </c>
      <c r="B114" s="10" t="s">
        <v>98</v>
      </c>
      <c r="C114" s="133"/>
      <c r="D114" s="134"/>
      <c r="E114" s="61">
        <f t="shared" si="4"/>
        <v>0</v>
      </c>
      <c r="F114" s="62">
        <f t="shared" si="4"/>
        <v>0</v>
      </c>
      <c r="G114" s="146">
        <f>E114+E115+E116</f>
        <v>0</v>
      </c>
      <c r="H114" s="112">
        <f>E114+E115+E116+F114+F115+F116</f>
        <v>0</v>
      </c>
      <c r="I114" s="112">
        <f t="shared" si="5"/>
        <v>0</v>
      </c>
      <c r="J114" s="90"/>
      <c r="K114" s="30"/>
      <c r="L114" s="31"/>
      <c r="M114" s="32"/>
      <c r="N114" s="33"/>
      <c r="O114" s="47">
        <f>F114+E115+F116</f>
        <v>0</v>
      </c>
      <c r="P114" s="53"/>
      <c r="Q114" s="58"/>
      <c r="R114" s="69"/>
      <c r="S114" s="74"/>
      <c r="T114" s="91">
        <f>E116+F114+F115</f>
        <v>0</v>
      </c>
    </row>
    <row r="115" spans="1:20" ht="18" x14ac:dyDescent="0.3">
      <c r="A115" s="199"/>
      <c r="B115" s="11" t="s">
        <v>99</v>
      </c>
      <c r="C115" s="135" t="s">
        <v>555</v>
      </c>
      <c r="D115" s="136" t="s">
        <v>555</v>
      </c>
      <c r="E115" s="61">
        <f t="shared" si="4"/>
        <v>0</v>
      </c>
      <c r="F115" s="62">
        <f t="shared" si="4"/>
        <v>0</v>
      </c>
      <c r="G115" s="145"/>
      <c r="I115" s="112">
        <f t="shared" si="5"/>
        <v>0</v>
      </c>
      <c r="J115" s="39"/>
      <c r="K115" s="19"/>
      <c r="L115" s="23"/>
      <c r="M115" s="29"/>
      <c r="N115" s="27"/>
      <c r="O115" s="25"/>
      <c r="P115" s="51"/>
      <c r="Q115" s="56"/>
      <c r="R115" s="67"/>
      <c r="S115" s="72"/>
      <c r="T115" s="77"/>
    </row>
    <row r="116" spans="1:20" ht="18.600000000000001" thickBot="1" x14ac:dyDescent="0.35">
      <c r="A116" s="200"/>
      <c r="B116" s="12" t="s">
        <v>100</v>
      </c>
      <c r="C116" s="137"/>
      <c r="D116" s="138"/>
      <c r="E116" s="61">
        <f t="shared" si="4"/>
        <v>0</v>
      </c>
      <c r="F116" s="62">
        <f t="shared" si="4"/>
        <v>0</v>
      </c>
      <c r="G116" s="145"/>
      <c r="I116" s="112">
        <f t="shared" si="5"/>
        <v>0</v>
      </c>
      <c r="J116" s="79"/>
      <c r="K116" s="80"/>
      <c r="L116" s="81"/>
      <c r="M116" s="82"/>
      <c r="N116" s="83"/>
      <c r="O116" s="84"/>
      <c r="P116" s="85"/>
      <c r="Q116" s="86"/>
      <c r="R116" s="87"/>
      <c r="S116" s="88"/>
      <c r="T116" s="89"/>
    </row>
    <row r="117" spans="1:20" ht="18" x14ac:dyDescent="0.3">
      <c r="A117" s="201">
        <v>25</v>
      </c>
      <c r="B117" s="14" t="s">
        <v>101</v>
      </c>
      <c r="C117" s="127"/>
      <c r="D117" s="128"/>
      <c r="E117" s="61">
        <f t="shared" si="4"/>
        <v>0</v>
      </c>
      <c r="F117" s="62">
        <f t="shared" si="4"/>
        <v>0</v>
      </c>
      <c r="G117" s="146">
        <f>E117+E118+E119</f>
        <v>0</v>
      </c>
      <c r="H117" s="112">
        <f>E117+E118+E119+F117+F118+F119</f>
        <v>0</v>
      </c>
      <c r="I117" s="112">
        <f t="shared" si="5"/>
        <v>0</v>
      </c>
      <c r="J117" s="34"/>
      <c r="K117" s="35"/>
      <c r="L117" s="36"/>
      <c r="M117" s="37"/>
      <c r="N117" s="38"/>
      <c r="O117" s="45">
        <f>E117+F118+F119</f>
        <v>0</v>
      </c>
      <c r="P117" s="50">
        <f>F117+F118+E119</f>
        <v>0</v>
      </c>
      <c r="Q117" s="55"/>
      <c r="R117" s="66"/>
      <c r="S117" s="71"/>
      <c r="T117" s="76"/>
    </row>
    <row r="118" spans="1:20" ht="18" x14ac:dyDescent="0.3">
      <c r="A118" s="202"/>
      <c r="B118" s="15" t="s">
        <v>102</v>
      </c>
      <c r="C118" s="129"/>
      <c r="D118" s="130"/>
      <c r="E118" s="61">
        <f t="shared" si="4"/>
        <v>0</v>
      </c>
      <c r="F118" s="62">
        <f t="shared" si="4"/>
        <v>0</v>
      </c>
      <c r="G118" s="145"/>
      <c r="I118" s="112">
        <f t="shared" si="5"/>
        <v>0</v>
      </c>
      <c r="J118" s="39"/>
      <c r="K118" s="19"/>
      <c r="L118" s="23"/>
      <c r="M118" s="29"/>
      <c r="N118" s="27"/>
      <c r="O118" s="25"/>
      <c r="P118" s="51"/>
      <c r="Q118" s="56"/>
      <c r="R118" s="67"/>
      <c r="S118" s="72"/>
      <c r="T118" s="77"/>
    </row>
    <row r="119" spans="1:20" ht="18.600000000000001" thickBot="1" x14ac:dyDescent="0.35">
      <c r="A119" s="203"/>
      <c r="B119" s="16" t="s">
        <v>103</v>
      </c>
      <c r="C119" s="131" t="s">
        <v>555</v>
      </c>
      <c r="D119" s="132"/>
      <c r="E119" s="61">
        <f t="shared" si="4"/>
        <v>0</v>
      </c>
      <c r="F119" s="62">
        <f t="shared" si="4"/>
        <v>0</v>
      </c>
      <c r="G119" s="145"/>
      <c r="I119" s="112">
        <f t="shared" si="5"/>
        <v>0</v>
      </c>
      <c r="J119" s="40"/>
      <c r="K119" s="41"/>
      <c r="L119" s="42"/>
      <c r="M119" s="43"/>
      <c r="N119" s="44"/>
      <c r="O119" s="46"/>
      <c r="P119" s="52"/>
      <c r="Q119" s="57"/>
      <c r="R119" s="68"/>
      <c r="S119" s="73"/>
      <c r="T119" s="78"/>
    </row>
    <row r="120" spans="1:20" ht="18" x14ac:dyDescent="0.3">
      <c r="A120" s="198">
        <v>26</v>
      </c>
      <c r="B120" s="10" t="s">
        <v>104</v>
      </c>
      <c r="C120" s="133"/>
      <c r="D120" s="134"/>
      <c r="E120" s="61">
        <f t="shared" si="4"/>
        <v>0</v>
      </c>
      <c r="F120" s="62">
        <f t="shared" si="4"/>
        <v>0</v>
      </c>
      <c r="G120" s="146">
        <f>E120+E121+E122</f>
        <v>0</v>
      </c>
      <c r="H120" s="112">
        <f>E120+E121+E122+F120+F121+F122</f>
        <v>0</v>
      </c>
      <c r="I120" s="112">
        <f t="shared" si="5"/>
        <v>0</v>
      </c>
      <c r="J120" s="90"/>
      <c r="K120" s="30"/>
      <c r="L120" s="31"/>
      <c r="M120" s="32"/>
      <c r="N120" s="33">
        <f>F120+E121+F122</f>
        <v>0</v>
      </c>
      <c r="O120" s="47"/>
      <c r="P120" s="53">
        <f>E120+F121+F122</f>
        <v>0</v>
      </c>
      <c r="Q120" s="58"/>
      <c r="R120" s="69"/>
      <c r="S120" s="74"/>
      <c r="T120" s="91"/>
    </row>
    <row r="121" spans="1:20" ht="18" x14ac:dyDescent="0.3">
      <c r="A121" s="199"/>
      <c r="B121" s="11" t="s">
        <v>105</v>
      </c>
      <c r="C121" s="135"/>
      <c r="D121" s="136"/>
      <c r="E121" s="61">
        <f t="shared" si="4"/>
        <v>0</v>
      </c>
      <c r="F121" s="62">
        <f t="shared" si="4"/>
        <v>0</v>
      </c>
      <c r="G121" s="145"/>
      <c r="I121" s="112">
        <f t="shared" si="5"/>
        <v>0</v>
      </c>
      <c r="J121" s="39"/>
      <c r="K121" s="19"/>
      <c r="L121" s="23"/>
      <c r="M121" s="29"/>
      <c r="N121" s="27"/>
      <c r="O121" s="25"/>
      <c r="P121" s="51"/>
      <c r="Q121" s="56"/>
      <c r="R121" s="67"/>
      <c r="S121" s="72"/>
      <c r="T121" s="77"/>
    </row>
    <row r="122" spans="1:20" ht="18.600000000000001" thickBot="1" x14ac:dyDescent="0.35">
      <c r="A122" s="200"/>
      <c r="B122" s="12" t="s">
        <v>106</v>
      </c>
      <c r="C122" s="137"/>
      <c r="D122" s="138"/>
      <c r="E122" s="61">
        <f t="shared" si="4"/>
        <v>0</v>
      </c>
      <c r="F122" s="62">
        <f t="shared" si="4"/>
        <v>0</v>
      </c>
      <c r="G122" s="145"/>
      <c r="I122" s="112">
        <f t="shared" si="5"/>
        <v>0</v>
      </c>
      <c r="J122" s="79"/>
      <c r="K122" s="80"/>
      <c r="L122" s="81"/>
      <c r="M122" s="82"/>
      <c r="N122" s="83"/>
      <c r="O122" s="84"/>
      <c r="P122" s="85"/>
      <c r="Q122" s="86"/>
      <c r="R122" s="87"/>
      <c r="S122" s="88"/>
      <c r="T122" s="89"/>
    </row>
    <row r="123" spans="1:20" ht="18" x14ac:dyDescent="0.3">
      <c r="A123" s="201">
        <v>27</v>
      </c>
      <c r="B123" s="14" t="s">
        <v>107</v>
      </c>
      <c r="C123" s="127"/>
      <c r="D123" s="128"/>
      <c r="E123" s="61">
        <f t="shared" si="4"/>
        <v>0</v>
      </c>
      <c r="F123" s="62">
        <f t="shared" si="4"/>
        <v>0</v>
      </c>
      <c r="G123" s="146">
        <f>E123+E124+E125</f>
        <v>0</v>
      </c>
      <c r="H123" s="112">
        <f>E123+E124+E125+F123+F124+F125</f>
        <v>0</v>
      </c>
      <c r="I123" s="112">
        <f t="shared" si="5"/>
        <v>0</v>
      </c>
      <c r="J123" s="34"/>
      <c r="K123" s="35"/>
      <c r="L123" s="36"/>
      <c r="M123" s="37"/>
      <c r="N123" s="38">
        <f>E123+F124+F125</f>
        <v>0</v>
      </c>
      <c r="O123" s="45"/>
      <c r="P123" s="50"/>
      <c r="Q123" s="55"/>
      <c r="R123" s="66">
        <f>F123+F124+E125</f>
        <v>0</v>
      </c>
      <c r="S123" s="71"/>
      <c r="T123" s="76">
        <f>F123+E124+F125</f>
        <v>0</v>
      </c>
    </row>
    <row r="124" spans="1:20" ht="18" x14ac:dyDescent="0.3">
      <c r="A124" s="202"/>
      <c r="B124" s="15" t="s">
        <v>108</v>
      </c>
      <c r="C124" s="129" t="s">
        <v>555</v>
      </c>
      <c r="D124" s="130"/>
      <c r="E124" s="61">
        <f t="shared" si="4"/>
        <v>0</v>
      </c>
      <c r="F124" s="62">
        <f t="shared" si="4"/>
        <v>0</v>
      </c>
      <c r="G124" s="145"/>
      <c r="I124" s="112">
        <f t="shared" si="5"/>
        <v>0</v>
      </c>
      <c r="J124" s="39"/>
      <c r="K124" s="19"/>
      <c r="L124" s="23"/>
      <c r="M124" s="29"/>
      <c r="N124" s="27"/>
      <c r="O124" s="25"/>
      <c r="P124" s="51"/>
      <c r="Q124" s="56"/>
      <c r="R124" s="67"/>
      <c r="S124" s="72"/>
      <c r="T124" s="77"/>
    </row>
    <row r="125" spans="1:20" ht="18.600000000000001" thickBot="1" x14ac:dyDescent="0.35">
      <c r="A125" s="203"/>
      <c r="B125" s="16" t="s">
        <v>109</v>
      </c>
      <c r="C125" s="131"/>
      <c r="D125" s="132" t="s">
        <v>555</v>
      </c>
      <c r="E125" s="61">
        <f t="shared" si="4"/>
        <v>0</v>
      </c>
      <c r="F125" s="62">
        <f t="shared" si="4"/>
        <v>0</v>
      </c>
      <c r="G125" s="145"/>
      <c r="I125" s="112">
        <f t="shared" si="5"/>
        <v>0</v>
      </c>
      <c r="J125" s="40"/>
      <c r="K125" s="41"/>
      <c r="L125" s="42"/>
      <c r="M125" s="43"/>
      <c r="N125" s="44"/>
      <c r="O125" s="46"/>
      <c r="P125" s="52"/>
      <c r="Q125" s="57"/>
      <c r="R125" s="68"/>
      <c r="S125" s="73"/>
      <c r="T125" s="78"/>
    </row>
    <row r="126" spans="1:20" ht="18" x14ac:dyDescent="0.3">
      <c r="A126" s="198">
        <v>28</v>
      </c>
      <c r="B126" s="10" t="s">
        <v>110</v>
      </c>
      <c r="C126" s="133"/>
      <c r="D126" s="134" t="s">
        <v>555</v>
      </c>
      <c r="E126" s="61">
        <f t="shared" si="4"/>
        <v>0</v>
      </c>
      <c r="F126" s="62">
        <f t="shared" si="4"/>
        <v>0</v>
      </c>
      <c r="G126" s="146">
        <f>E126+E127+E128</f>
        <v>0</v>
      </c>
      <c r="H126" s="112">
        <f>E126+E127+E128+F126+F127+F128</f>
        <v>0</v>
      </c>
      <c r="I126" s="112">
        <f t="shared" si="5"/>
        <v>0</v>
      </c>
      <c r="J126" s="90"/>
      <c r="K126" s="30"/>
      <c r="L126" s="31"/>
      <c r="M126" s="32"/>
      <c r="N126" s="33">
        <f>F126+E127+F128</f>
        <v>0</v>
      </c>
      <c r="O126" s="47"/>
      <c r="P126" s="53"/>
      <c r="Q126" s="58"/>
      <c r="R126" s="69">
        <f>F126+F127+E128</f>
        <v>0</v>
      </c>
      <c r="S126" s="74"/>
      <c r="T126" s="91"/>
    </row>
    <row r="127" spans="1:20" ht="18" x14ac:dyDescent="0.3">
      <c r="A127" s="199"/>
      <c r="B127" s="11" t="s">
        <v>111</v>
      </c>
      <c r="C127" s="135" t="s">
        <v>555</v>
      </c>
      <c r="D127" s="136"/>
      <c r="E127" s="61">
        <f t="shared" si="4"/>
        <v>0</v>
      </c>
      <c r="F127" s="62">
        <f t="shared" si="4"/>
        <v>0</v>
      </c>
      <c r="G127" s="145"/>
      <c r="I127" s="112">
        <f t="shared" si="5"/>
        <v>0</v>
      </c>
      <c r="J127" s="39"/>
      <c r="K127" s="19"/>
      <c r="L127" s="23"/>
      <c r="M127" s="29"/>
      <c r="N127" s="27"/>
      <c r="O127" s="25"/>
      <c r="P127" s="51"/>
      <c r="Q127" s="56"/>
      <c r="R127" s="67"/>
      <c r="S127" s="72"/>
      <c r="T127" s="77"/>
    </row>
    <row r="128" spans="1:20" ht="18.600000000000001" thickBot="1" x14ac:dyDescent="0.35">
      <c r="A128" s="200"/>
      <c r="B128" s="12" t="s">
        <v>112</v>
      </c>
      <c r="C128" s="137"/>
      <c r="D128" s="138"/>
      <c r="E128" s="61">
        <f t="shared" si="4"/>
        <v>0</v>
      </c>
      <c r="F128" s="62">
        <f t="shared" si="4"/>
        <v>0</v>
      </c>
      <c r="G128" s="145"/>
      <c r="I128" s="112">
        <f t="shared" si="5"/>
        <v>0</v>
      </c>
      <c r="J128" s="79"/>
      <c r="K128" s="80"/>
      <c r="L128" s="81"/>
      <c r="M128" s="82"/>
      <c r="N128" s="83"/>
      <c r="O128" s="84"/>
      <c r="P128" s="85"/>
      <c r="Q128" s="86"/>
      <c r="R128" s="87"/>
      <c r="S128" s="88"/>
      <c r="T128" s="89"/>
    </row>
    <row r="129" spans="1:20" ht="18" x14ac:dyDescent="0.3">
      <c r="A129" s="201">
        <v>29</v>
      </c>
      <c r="B129" s="14" t="s">
        <v>113</v>
      </c>
      <c r="C129" s="127"/>
      <c r="D129" s="128"/>
      <c r="E129" s="61">
        <f t="shared" si="4"/>
        <v>0</v>
      </c>
      <c r="F129" s="62">
        <f t="shared" si="4"/>
        <v>0</v>
      </c>
      <c r="G129" s="146">
        <f>E129+E130+E131</f>
        <v>0</v>
      </c>
      <c r="H129" s="112">
        <f>E129+E130+E131+F129+F130+F131</f>
        <v>0</v>
      </c>
      <c r="I129" s="112">
        <f t="shared" si="5"/>
        <v>0</v>
      </c>
      <c r="J129" s="34"/>
      <c r="K129" s="35"/>
      <c r="L129" s="36"/>
      <c r="M129" s="37"/>
      <c r="N129" s="38"/>
      <c r="O129" s="45">
        <f>F129+F130+E131</f>
        <v>0</v>
      </c>
      <c r="P129" s="50"/>
      <c r="Q129" s="55">
        <f>E129+F130+F131</f>
        <v>0</v>
      </c>
      <c r="R129" s="66"/>
      <c r="S129" s="71"/>
      <c r="T129" s="76">
        <f>F129+E130+F131</f>
        <v>0</v>
      </c>
    </row>
    <row r="130" spans="1:20" ht="18" x14ac:dyDescent="0.3">
      <c r="A130" s="202"/>
      <c r="B130" s="15" t="s">
        <v>114</v>
      </c>
      <c r="C130" s="129"/>
      <c r="D130" s="130"/>
      <c r="E130" s="61">
        <f t="shared" si="4"/>
        <v>0</v>
      </c>
      <c r="F130" s="62">
        <f t="shared" si="4"/>
        <v>0</v>
      </c>
      <c r="G130" s="145"/>
      <c r="I130" s="112">
        <f t="shared" si="5"/>
        <v>0</v>
      </c>
      <c r="J130" s="39"/>
      <c r="K130" s="19"/>
      <c r="L130" s="23"/>
      <c r="M130" s="29"/>
      <c r="N130" s="27"/>
      <c r="O130" s="25"/>
      <c r="P130" s="51"/>
      <c r="Q130" s="56"/>
      <c r="R130" s="67"/>
      <c r="S130" s="72"/>
      <c r="T130" s="77"/>
    </row>
    <row r="131" spans="1:20" ht="18.600000000000001" thickBot="1" x14ac:dyDescent="0.35">
      <c r="A131" s="203"/>
      <c r="B131" s="16" t="s">
        <v>115</v>
      </c>
      <c r="C131" s="131"/>
      <c r="D131" s="132" t="s">
        <v>555</v>
      </c>
      <c r="E131" s="61">
        <f t="shared" si="4"/>
        <v>0</v>
      </c>
      <c r="F131" s="62">
        <f t="shared" si="4"/>
        <v>0</v>
      </c>
      <c r="G131" s="145"/>
      <c r="I131" s="112">
        <f t="shared" si="5"/>
        <v>0</v>
      </c>
      <c r="J131" s="40"/>
      <c r="K131" s="41"/>
      <c r="L131" s="42"/>
      <c r="M131" s="43"/>
      <c r="N131" s="44"/>
      <c r="O131" s="46"/>
      <c r="P131" s="52"/>
      <c r="Q131" s="57"/>
      <c r="R131" s="68"/>
      <c r="S131" s="73"/>
      <c r="T131" s="78"/>
    </row>
    <row r="132" spans="1:20" ht="18" x14ac:dyDescent="0.3">
      <c r="A132" s="198">
        <v>30</v>
      </c>
      <c r="B132" s="10" t="s">
        <v>116</v>
      </c>
      <c r="C132" s="133"/>
      <c r="D132" s="134"/>
      <c r="E132" s="61">
        <f t="shared" si="4"/>
        <v>0</v>
      </c>
      <c r="F132" s="62">
        <f t="shared" si="4"/>
        <v>0</v>
      </c>
      <c r="G132" s="146">
        <f>E132+E133+E134</f>
        <v>0</v>
      </c>
      <c r="H132" s="112">
        <f>E132+E133+E134+F132+F133+F134</f>
        <v>0</v>
      </c>
      <c r="I132" s="112">
        <f t="shared" si="5"/>
        <v>0</v>
      </c>
      <c r="J132" s="90"/>
      <c r="K132" s="30">
        <f>E134+F132+F133</f>
        <v>0</v>
      </c>
      <c r="L132" s="31"/>
      <c r="M132" s="32"/>
      <c r="N132" s="33"/>
      <c r="O132" s="47"/>
      <c r="P132" s="53"/>
      <c r="Q132" s="58"/>
      <c r="R132" s="69"/>
      <c r="S132" s="74"/>
      <c r="T132" s="91"/>
    </row>
    <row r="133" spans="1:20" ht="18" x14ac:dyDescent="0.3">
      <c r="A133" s="199"/>
      <c r="B133" s="11" t="s">
        <v>117</v>
      </c>
      <c r="C133" s="135"/>
      <c r="D133" s="136"/>
      <c r="E133" s="61">
        <f t="shared" si="4"/>
        <v>0</v>
      </c>
      <c r="F133" s="62">
        <f t="shared" si="4"/>
        <v>0</v>
      </c>
      <c r="G133" s="145"/>
      <c r="I133" s="112">
        <f t="shared" si="5"/>
        <v>0</v>
      </c>
      <c r="J133" s="39"/>
      <c r="K133" s="19"/>
      <c r="L133" s="23"/>
      <c r="M133" s="29"/>
      <c r="N133" s="27"/>
      <c r="O133" s="25"/>
      <c r="P133" s="51"/>
      <c r="Q133" s="56"/>
      <c r="R133" s="67"/>
      <c r="S133" s="72"/>
      <c r="T133" s="77"/>
    </row>
    <row r="134" spans="1:20" ht="18.600000000000001" thickBot="1" x14ac:dyDescent="0.35">
      <c r="A134" s="200"/>
      <c r="B134" s="12" t="s">
        <v>118</v>
      </c>
      <c r="C134" s="137"/>
      <c r="D134" s="138"/>
      <c r="E134" s="61">
        <f t="shared" si="4"/>
        <v>0</v>
      </c>
      <c r="F134" s="62">
        <f t="shared" si="4"/>
        <v>0</v>
      </c>
      <c r="G134" s="145"/>
      <c r="I134" s="112">
        <f t="shared" si="5"/>
        <v>0</v>
      </c>
      <c r="J134" s="79"/>
      <c r="K134" s="80"/>
      <c r="L134" s="81"/>
      <c r="M134" s="82"/>
      <c r="N134" s="83"/>
      <c r="O134" s="84"/>
      <c r="P134" s="85"/>
      <c r="Q134" s="86"/>
      <c r="R134" s="87"/>
      <c r="S134" s="88"/>
      <c r="T134" s="89"/>
    </row>
    <row r="135" spans="1:20" ht="18" x14ac:dyDescent="0.3">
      <c r="A135" s="201">
        <v>31</v>
      </c>
      <c r="B135" s="14" t="s">
        <v>119</v>
      </c>
      <c r="C135" s="127" t="s">
        <v>555</v>
      </c>
      <c r="D135" s="128"/>
      <c r="E135" s="61">
        <f t="shared" si="4"/>
        <v>0</v>
      </c>
      <c r="F135" s="62">
        <f t="shared" si="4"/>
        <v>0</v>
      </c>
      <c r="G135" s="146">
        <f>E135+E136+E137</f>
        <v>0</v>
      </c>
      <c r="H135" s="112">
        <f>E135+E136+E137+F135+F136+F137</f>
        <v>0</v>
      </c>
      <c r="I135" s="112">
        <f t="shared" si="5"/>
        <v>0</v>
      </c>
      <c r="J135" s="34"/>
      <c r="K135" s="35">
        <f>E136+F135+F137</f>
        <v>0</v>
      </c>
      <c r="L135" s="36"/>
      <c r="M135" s="37"/>
      <c r="N135" s="38"/>
      <c r="O135" s="45"/>
      <c r="P135" s="50"/>
      <c r="Q135" s="55"/>
      <c r="R135" s="66"/>
      <c r="S135" s="71"/>
      <c r="T135" s="76"/>
    </row>
    <row r="136" spans="1:20" ht="18" x14ac:dyDescent="0.3">
      <c r="A136" s="202"/>
      <c r="B136" s="15" t="s">
        <v>120</v>
      </c>
      <c r="C136" s="129"/>
      <c r="D136" s="130"/>
      <c r="E136" s="61">
        <f t="shared" si="4"/>
        <v>0</v>
      </c>
      <c r="F136" s="62">
        <f t="shared" si="4"/>
        <v>0</v>
      </c>
      <c r="G136" s="145"/>
      <c r="I136" s="112">
        <f t="shared" si="5"/>
        <v>0</v>
      </c>
      <c r="J136" s="39"/>
      <c r="K136" s="19"/>
      <c r="L136" s="23"/>
      <c r="M136" s="29"/>
      <c r="N136" s="27"/>
      <c r="O136" s="25"/>
      <c r="P136" s="51"/>
      <c r="Q136" s="56"/>
      <c r="R136" s="67"/>
      <c r="S136" s="72"/>
      <c r="T136" s="77"/>
    </row>
    <row r="137" spans="1:20" ht="18.600000000000001" thickBot="1" x14ac:dyDescent="0.35">
      <c r="A137" s="203"/>
      <c r="B137" s="16" t="s">
        <v>121</v>
      </c>
      <c r="C137" s="131"/>
      <c r="D137" s="132" t="s">
        <v>555</v>
      </c>
      <c r="E137" s="61">
        <f t="shared" si="4"/>
        <v>0</v>
      </c>
      <c r="F137" s="62">
        <f t="shared" si="4"/>
        <v>0</v>
      </c>
      <c r="G137" s="145"/>
      <c r="I137" s="112">
        <f t="shared" si="5"/>
        <v>0</v>
      </c>
      <c r="J137" s="40"/>
      <c r="K137" s="41"/>
      <c r="L137" s="42"/>
      <c r="M137" s="43"/>
      <c r="N137" s="44"/>
      <c r="O137" s="46"/>
      <c r="P137" s="52"/>
      <c r="Q137" s="57"/>
      <c r="R137" s="68"/>
      <c r="S137" s="73"/>
      <c r="T137" s="78"/>
    </row>
    <row r="138" spans="1:20" ht="18" x14ac:dyDescent="0.3">
      <c r="A138" s="198">
        <v>32</v>
      </c>
      <c r="B138" s="10" t="s">
        <v>122</v>
      </c>
      <c r="C138" s="133"/>
      <c r="D138" s="134"/>
      <c r="E138" s="61">
        <f t="shared" si="4"/>
        <v>0</v>
      </c>
      <c r="F138" s="62">
        <f t="shared" si="4"/>
        <v>0</v>
      </c>
      <c r="G138" s="146">
        <f>E138+E139+E140</f>
        <v>0</v>
      </c>
      <c r="H138" s="112">
        <f>E138+E139+E140+F138+F139+F140</f>
        <v>0</v>
      </c>
      <c r="I138" s="112">
        <f t="shared" si="5"/>
        <v>0</v>
      </c>
      <c r="J138" s="90"/>
      <c r="K138" s="30">
        <f>E139+E140+F138</f>
        <v>0</v>
      </c>
      <c r="L138" s="31"/>
      <c r="M138" s="32"/>
      <c r="N138" s="33"/>
      <c r="O138" s="47"/>
      <c r="P138" s="53"/>
      <c r="Q138" s="58"/>
      <c r="R138" s="69"/>
      <c r="S138" s="74"/>
      <c r="T138" s="91"/>
    </row>
    <row r="139" spans="1:20" ht="18" x14ac:dyDescent="0.3">
      <c r="A139" s="199"/>
      <c r="B139" s="11" t="s">
        <v>123</v>
      </c>
      <c r="C139" s="135"/>
      <c r="D139" s="136"/>
      <c r="E139" s="61">
        <f t="shared" si="4"/>
        <v>0</v>
      </c>
      <c r="F139" s="62">
        <f t="shared" si="4"/>
        <v>0</v>
      </c>
      <c r="G139" s="145"/>
      <c r="I139" s="112">
        <f t="shared" si="5"/>
        <v>0</v>
      </c>
      <c r="J139" s="39"/>
      <c r="K139" s="19"/>
      <c r="L139" s="23"/>
      <c r="M139" s="29"/>
      <c r="N139" s="27"/>
      <c r="O139" s="25"/>
      <c r="P139" s="51"/>
      <c r="Q139" s="56"/>
      <c r="R139" s="67"/>
      <c r="S139" s="72"/>
      <c r="T139" s="77"/>
    </row>
    <row r="140" spans="1:20" ht="18.600000000000001" thickBot="1" x14ac:dyDescent="0.35">
      <c r="A140" s="200"/>
      <c r="B140" s="12" t="s">
        <v>124</v>
      </c>
      <c r="C140" s="137"/>
      <c r="D140" s="138"/>
      <c r="E140" s="61">
        <f t="shared" si="4"/>
        <v>0</v>
      </c>
      <c r="F140" s="62">
        <f t="shared" si="4"/>
        <v>0</v>
      </c>
      <c r="G140" s="145"/>
      <c r="I140" s="112">
        <f t="shared" si="5"/>
        <v>0</v>
      </c>
      <c r="J140" s="79"/>
      <c r="K140" s="80"/>
      <c r="L140" s="81"/>
      <c r="M140" s="82"/>
      <c r="N140" s="83"/>
      <c r="O140" s="84"/>
      <c r="P140" s="85"/>
      <c r="Q140" s="86"/>
      <c r="R140" s="87"/>
      <c r="S140" s="88"/>
      <c r="T140" s="89"/>
    </row>
    <row r="141" spans="1:20" ht="18" x14ac:dyDescent="0.3">
      <c r="A141" s="201">
        <v>33</v>
      </c>
      <c r="B141" s="14" t="s">
        <v>125</v>
      </c>
      <c r="C141" s="127"/>
      <c r="D141" s="128"/>
      <c r="E141" s="61">
        <f t="shared" si="4"/>
        <v>0</v>
      </c>
      <c r="F141" s="62">
        <f t="shared" si="4"/>
        <v>0</v>
      </c>
      <c r="G141" s="146">
        <f>E141+E142+E143</f>
        <v>0</v>
      </c>
      <c r="H141" s="112">
        <f>E141+E142+E143+F141+F142+F143</f>
        <v>0</v>
      </c>
      <c r="I141" s="112">
        <f t="shared" si="5"/>
        <v>0</v>
      </c>
      <c r="J141" s="34">
        <f>E142+E143+F141+F142</f>
        <v>0</v>
      </c>
      <c r="K141" s="35">
        <f>E141+E143+F142</f>
        <v>0</v>
      </c>
      <c r="L141" s="36"/>
      <c r="M141" s="37"/>
      <c r="N141" s="38"/>
      <c r="O141" s="45"/>
      <c r="P141" s="50"/>
      <c r="Q141" s="55"/>
      <c r="R141" s="66"/>
      <c r="S141" s="71"/>
      <c r="T141" s="76"/>
    </row>
    <row r="142" spans="1:20" ht="18" x14ac:dyDescent="0.3">
      <c r="A142" s="202"/>
      <c r="B142" s="15" t="s">
        <v>126</v>
      </c>
      <c r="C142" s="129"/>
      <c r="D142" s="130"/>
      <c r="E142" s="61">
        <f t="shared" si="4"/>
        <v>0</v>
      </c>
      <c r="F142" s="62">
        <f t="shared" si="4"/>
        <v>0</v>
      </c>
      <c r="G142" s="145"/>
      <c r="I142" s="112">
        <f t="shared" si="5"/>
        <v>0</v>
      </c>
      <c r="J142" s="39"/>
      <c r="K142" s="19"/>
      <c r="L142" s="23"/>
      <c r="M142" s="29"/>
      <c r="N142" s="27"/>
      <c r="O142" s="25"/>
      <c r="P142" s="51"/>
      <c r="Q142" s="56"/>
      <c r="R142" s="67"/>
      <c r="S142" s="72"/>
      <c r="T142" s="77"/>
    </row>
    <row r="143" spans="1:20" ht="18.600000000000001" thickBot="1" x14ac:dyDescent="0.35">
      <c r="A143" s="203"/>
      <c r="B143" s="16" t="s">
        <v>127</v>
      </c>
      <c r="C143" s="131"/>
      <c r="D143" s="132"/>
      <c r="E143" s="61">
        <f t="shared" si="4"/>
        <v>0</v>
      </c>
      <c r="F143" s="62">
        <f t="shared" si="4"/>
        <v>0</v>
      </c>
      <c r="G143" s="145"/>
      <c r="I143" s="112">
        <f t="shared" si="5"/>
        <v>0</v>
      </c>
      <c r="J143" s="40"/>
      <c r="K143" s="41"/>
      <c r="L143" s="42"/>
      <c r="M143" s="43"/>
      <c r="N143" s="44"/>
      <c r="O143" s="46"/>
      <c r="P143" s="52"/>
      <c r="Q143" s="57"/>
      <c r="R143" s="68"/>
      <c r="S143" s="73"/>
      <c r="T143" s="78"/>
    </row>
    <row r="144" spans="1:20" ht="18" x14ac:dyDescent="0.3">
      <c r="A144" s="198">
        <v>34</v>
      </c>
      <c r="B144" s="10" t="s">
        <v>128</v>
      </c>
      <c r="C144" s="133"/>
      <c r="D144" s="134"/>
      <c r="E144" s="61">
        <f t="shared" si="4"/>
        <v>0</v>
      </c>
      <c r="F144" s="62">
        <f t="shared" si="4"/>
        <v>0</v>
      </c>
      <c r="G144" s="146">
        <f>E144+E145+E146</f>
        <v>0</v>
      </c>
      <c r="H144" s="112">
        <f>E144+E145+E146+F144+F145+F146</f>
        <v>0</v>
      </c>
      <c r="I144" s="112">
        <f t="shared" si="5"/>
        <v>0</v>
      </c>
      <c r="J144" s="90"/>
      <c r="K144" s="30"/>
      <c r="L144" s="31"/>
      <c r="M144" s="32"/>
      <c r="N144" s="33">
        <f>E144+F145+F146</f>
        <v>0</v>
      </c>
      <c r="O144" s="47"/>
      <c r="P144" s="53"/>
      <c r="Q144" s="58">
        <f>F144+F145+E146</f>
        <v>0</v>
      </c>
      <c r="R144" s="69"/>
      <c r="S144" s="74">
        <f>F144+E145+F146</f>
        <v>0</v>
      </c>
      <c r="T144" s="91"/>
    </row>
    <row r="145" spans="1:20" ht="18" x14ac:dyDescent="0.3">
      <c r="A145" s="199"/>
      <c r="B145" s="11" t="s">
        <v>129</v>
      </c>
      <c r="C145" s="135" t="s">
        <v>555</v>
      </c>
      <c r="D145" s="136"/>
      <c r="E145" s="61">
        <f t="shared" si="4"/>
        <v>0</v>
      </c>
      <c r="F145" s="62">
        <f t="shared" si="4"/>
        <v>0</v>
      </c>
      <c r="G145" s="145"/>
      <c r="I145" s="112">
        <f t="shared" si="5"/>
        <v>0</v>
      </c>
      <c r="J145" s="39"/>
      <c r="K145" s="19"/>
      <c r="L145" s="23"/>
      <c r="M145" s="29"/>
      <c r="N145" s="27"/>
      <c r="O145" s="25"/>
      <c r="P145" s="51"/>
      <c r="Q145" s="56"/>
      <c r="R145" s="67"/>
      <c r="S145" s="72"/>
      <c r="T145" s="77"/>
    </row>
    <row r="146" spans="1:20" ht="18.600000000000001" thickBot="1" x14ac:dyDescent="0.35">
      <c r="A146" s="200"/>
      <c r="B146" s="12" t="s">
        <v>130</v>
      </c>
      <c r="C146" s="137"/>
      <c r="D146" s="138"/>
      <c r="E146" s="61">
        <f t="shared" si="4"/>
        <v>0</v>
      </c>
      <c r="F146" s="62">
        <f t="shared" si="4"/>
        <v>0</v>
      </c>
      <c r="G146" s="145"/>
      <c r="I146" s="112">
        <f t="shared" si="5"/>
        <v>0</v>
      </c>
      <c r="J146" s="79"/>
      <c r="K146" s="80"/>
      <c r="L146" s="81"/>
      <c r="M146" s="82"/>
      <c r="N146" s="83"/>
      <c r="O146" s="84"/>
      <c r="P146" s="85"/>
      <c r="Q146" s="86"/>
      <c r="R146" s="87"/>
      <c r="S146" s="88"/>
      <c r="T146" s="89"/>
    </row>
    <row r="147" spans="1:20" ht="18" x14ac:dyDescent="0.3">
      <c r="A147" s="201">
        <v>35</v>
      </c>
      <c r="B147" s="14" t="s">
        <v>131</v>
      </c>
      <c r="C147" s="127"/>
      <c r="D147" s="128"/>
      <c r="E147" s="61">
        <f t="shared" si="4"/>
        <v>0</v>
      </c>
      <c r="F147" s="62">
        <f t="shared" si="4"/>
        <v>0</v>
      </c>
      <c r="G147" s="146">
        <f>E147+E148+E149</f>
        <v>0</v>
      </c>
      <c r="H147" s="112">
        <f>E147+E148+E149+F147+F148+F149</f>
        <v>0</v>
      </c>
      <c r="I147" s="112">
        <f t="shared" si="5"/>
        <v>0</v>
      </c>
      <c r="J147" s="34"/>
      <c r="K147" s="35"/>
      <c r="L147" s="36"/>
      <c r="M147" s="37"/>
      <c r="N147" s="38">
        <f>F147+E148+F149</f>
        <v>0</v>
      </c>
      <c r="O147" s="45"/>
      <c r="P147" s="50"/>
      <c r="Q147" s="55"/>
      <c r="R147" s="66"/>
      <c r="S147" s="71"/>
      <c r="T147" s="76"/>
    </row>
    <row r="148" spans="1:20" ht="18" x14ac:dyDescent="0.3">
      <c r="A148" s="202"/>
      <c r="B148" s="15" t="s">
        <v>132</v>
      </c>
      <c r="C148" s="129" t="s">
        <v>555</v>
      </c>
      <c r="D148" s="130"/>
      <c r="E148" s="61">
        <f t="shared" si="4"/>
        <v>0</v>
      </c>
      <c r="F148" s="62">
        <f t="shared" si="4"/>
        <v>0</v>
      </c>
      <c r="G148" s="145"/>
      <c r="I148" s="112">
        <f t="shared" si="5"/>
        <v>0</v>
      </c>
      <c r="J148" s="39"/>
      <c r="K148" s="19"/>
      <c r="L148" s="23"/>
      <c r="M148" s="29"/>
      <c r="N148" s="27"/>
      <c r="O148" s="25"/>
      <c r="P148" s="51"/>
      <c r="Q148" s="56"/>
      <c r="R148" s="67"/>
      <c r="S148" s="72"/>
      <c r="T148" s="77"/>
    </row>
    <row r="149" spans="1:20" ht="18.600000000000001" thickBot="1" x14ac:dyDescent="0.35">
      <c r="A149" s="203"/>
      <c r="B149" s="16" t="s">
        <v>133</v>
      </c>
      <c r="C149" s="131"/>
      <c r="D149" s="132"/>
      <c r="E149" s="61">
        <f t="shared" si="4"/>
        <v>0</v>
      </c>
      <c r="F149" s="62">
        <f t="shared" si="4"/>
        <v>0</v>
      </c>
      <c r="G149" s="145"/>
      <c r="I149" s="112">
        <f t="shared" si="5"/>
        <v>0</v>
      </c>
      <c r="J149" s="40"/>
      <c r="K149" s="41"/>
      <c r="L149" s="42"/>
      <c r="M149" s="43"/>
      <c r="N149" s="44"/>
      <c r="O149" s="46"/>
      <c r="P149" s="52"/>
      <c r="Q149" s="57"/>
      <c r="R149" s="68"/>
      <c r="S149" s="73"/>
      <c r="T149" s="78"/>
    </row>
    <row r="150" spans="1:20" ht="18" x14ac:dyDescent="0.3">
      <c r="A150" s="198">
        <v>36</v>
      </c>
      <c r="B150" s="10" t="s">
        <v>134</v>
      </c>
      <c r="C150" s="133"/>
      <c r="D150" s="134"/>
      <c r="E150" s="61">
        <f t="shared" si="4"/>
        <v>0</v>
      </c>
      <c r="F150" s="62">
        <f t="shared" si="4"/>
        <v>0</v>
      </c>
      <c r="G150" s="146">
        <f>E150+E151+E152</f>
        <v>0</v>
      </c>
      <c r="H150" s="112">
        <f>E150+E151+E152+F150+F151+F152</f>
        <v>0</v>
      </c>
      <c r="I150" s="112">
        <f t="shared" si="5"/>
        <v>0</v>
      </c>
      <c r="J150" s="90"/>
      <c r="K150" s="30"/>
      <c r="L150" s="31"/>
      <c r="M150" s="32"/>
      <c r="N150" s="33"/>
      <c r="O150" s="47"/>
      <c r="P150" s="53"/>
      <c r="Q150" s="58"/>
      <c r="R150" s="69"/>
      <c r="S150" s="74">
        <f>E150+F151+F152</f>
        <v>0</v>
      </c>
      <c r="T150" s="91">
        <f>F150+F151+E152</f>
        <v>0</v>
      </c>
    </row>
    <row r="151" spans="1:20" ht="18" x14ac:dyDescent="0.3">
      <c r="A151" s="199"/>
      <c r="B151" s="11" t="s">
        <v>135</v>
      </c>
      <c r="C151" s="135"/>
      <c r="D151" s="136" t="s">
        <v>555</v>
      </c>
      <c r="E151" s="61">
        <f t="shared" si="4"/>
        <v>0</v>
      </c>
      <c r="F151" s="62">
        <f t="shared" si="4"/>
        <v>0</v>
      </c>
      <c r="G151" s="145"/>
      <c r="I151" s="112">
        <f t="shared" si="5"/>
        <v>0</v>
      </c>
      <c r="J151" s="39"/>
      <c r="K151" s="19"/>
      <c r="L151" s="23"/>
      <c r="M151" s="29"/>
      <c r="N151" s="27"/>
      <c r="O151" s="25"/>
      <c r="P151" s="51"/>
      <c r="Q151" s="56"/>
      <c r="R151" s="67"/>
      <c r="S151" s="72"/>
      <c r="T151" s="77"/>
    </row>
    <row r="152" spans="1:20" ht="18.600000000000001" thickBot="1" x14ac:dyDescent="0.35">
      <c r="A152" s="200"/>
      <c r="B152" s="12" t="s">
        <v>136</v>
      </c>
      <c r="C152" s="137" t="s">
        <v>555</v>
      </c>
      <c r="D152" s="138"/>
      <c r="E152" s="61">
        <f t="shared" si="4"/>
        <v>0</v>
      </c>
      <c r="F152" s="62">
        <f t="shared" si="4"/>
        <v>0</v>
      </c>
      <c r="G152" s="145"/>
      <c r="I152" s="112">
        <f t="shared" si="5"/>
        <v>0</v>
      </c>
      <c r="J152" s="79"/>
      <c r="K152" s="80"/>
      <c r="L152" s="81"/>
      <c r="M152" s="82"/>
      <c r="N152" s="83"/>
      <c r="O152" s="84"/>
      <c r="P152" s="85"/>
      <c r="Q152" s="86"/>
      <c r="R152" s="87"/>
      <c r="S152" s="88"/>
      <c r="T152" s="89"/>
    </row>
    <row r="153" spans="1:20" ht="18" x14ac:dyDescent="0.3">
      <c r="A153" s="201">
        <v>37</v>
      </c>
      <c r="B153" s="14" t="s">
        <v>137</v>
      </c>
      <c r="C153" s="127"/>
      <c r="D153" s="128"/>
      <c r="E153" s="61">
        <f t="shared" si="4"/>
        <v>0</v>
      </c>
      <c r="F153" s="62">
        <f t="shared" si="4"/>
        <v>0</v>
      </c>
      <c r="G153" s="146">
        <f>E153+E154+E155</f>
        <v>0</v>
      </c>
      <c r="H153" s="112">
        <f>E153+E154+E155+F153+F154+F155</f>
        <v>0</v>
      </c>
      <c r="I153" s="112">
        <f t="shared" si="5"/>
        <v>0</v>
      </c>
      <c r="J153" s="34"/>
      <c r="K153" s="35"/>
      <c r="L153" s="36"/>
      <c r="M153" s="37"/>
      <c r="N153" s="38">
        <f>F153+E154</f>
        <v>0</v>
      </c>
      <c r="O153" s="45"/>
      <c r="P153" s="50"/>
      <c r="Q153" s="55"/>
      <c r="R153" s="66"/>
      <c r="S153" s="71">
        <f>F153+F154+E155</f>
        <v>0</v>
      </c>
      <c r="T153" s="76">
        <f>E153+F154+F155</f>
        <v>0</v>
      </c>
    </row>
    <row r="154" spans="1:20" ht="18" x14ac:dyDescent="0.3">
      <c r="A154" s="202"/>
      <c r="B154" s="15" t="s">
        <v>138</v>
      </c>
      <c r="C154" s="129"/>
      <c r="D154" s="130" t="s">
        <v>555</v>
      </c>
      <c r="E154" s="61">
        <f t="shared" si="4"/>
        <v>0</v>
      </c>
      <c r="F154" s="62">
        <f t="shared" si="4"/>
        <v>0</v>
      </c>
      <c r="G154" s="145"/>
      <c r="I154" s="112">
        <f t="shared" si="5"/>
        <v>0</v>
      </c>
      <c r="J154" s="39"/>
      <c r="K154" s="19"/>
      <c r="L154" s="23"/>
      <c r="M154" s="29"/>
      <c r="N154" s="27"/>
      <c r="O154" s="25"/>
      <c r="P154" s="51"/>
      <c r="Q154" s="56"/>
      <c r="R154" s="67"/>
      <c r="S154" s="72"/>
      <c r="T154" s="77"/>
    </row>
    <row r="155" spans="1:20" ht="18.600000000000001" thickBot="1" x14ac:dyDescent="0.35">
      <c r="A155" s="203"/>
      <c r="B155" s="16" t="s">
        <v>139</v>
      </c>
      <c r="C155" s="131" t="s">
        <v>555</v>
      </c>
      <c r="D155" s="132"/>
      <c r="E155" s="61">
        <f t="shared" si="4"/>
        <v>0</v>
      </c>
      <c r="F155" s="62">
        <f t="shared" si="4"/>
        <v>0</v>
      </c>
      <c r="G155" s="145"/>
      <c r="I155" s="112">
        <f t="shared" si="5"/>
        <v>0</v>
      </c>
      <c r="J155" s="40"/>
      <c r="K155" s="41"/>
      <c r="L155" s="42"/>
      <c r="M155" s="43"/>
      <c r="N155" s="44"/>
      <c r="O155" s="46"/>
      <c r="P155" s="52"/>
      <c r="Q155" s="57"/>
      <c r="R155" s="68"/>
      <c r="S155" s="73"/>
      <c r="T155" s="78"/>
    </row>
    <row r="156" spans="1:20" ht="18" x14ac:dyDescent="0.3">
      <c r="A156" s="198">
        <v>38</v>
      </c>
      <c r="B156" s="10" t="s">
        <v>140</v>
      </c>
      <c r="C156" s="133" t="s">
        <v>555</v>
      </c>
      <c r="D156" s="134"/>
      <c r="E156" s="61">
        <f t="shared" si="4"/>
        <v>0</v>
      </c>
      <c r="F156" s="62">
        <f t="shared" si="4"/>
        <v>0</v>
      </c>
      <c r="G156" s="146">
        <f>E156+E157+E158</f>
        <v>0</v>
      </c>
      <c r="H156" s="112">
        <f>E156+E157+E158+F156+F157+F158</f>
        <v>0</v>
      </c>
      <c r="I156" s="112">
        <f t="shared" si="5"/>
        <v>0</v>
      </c>
      <c r="J156" s="90"/>
      <c r="K156" s="30"/>
      <c r="L156" s="31"/>
      <c r="M156" s="32"/>
      <c r="N156" s="33">
        <f>F156+F157+E158</f>
        <v>0</v>
      </c>
      <c r="O156" s="47"/>
      <c r="P156" s="53"/>
      <c r="Q156" s="58"/>
      <c r="R156" s="69"/>
      <c r="S156" s="74">
        <f>F156+E157+F158</f>
        <v>0</v>
      </c>
      <c r="T156" s="91"/>
    </row>
    <row r="157" spans="1:20" ht="18" x14ac:dyDescent="0.3">
      <c r="A157" s="199"/>
      <c r="B157" s="11" t="s">
        <v>141</v>
      </c>
      <c r="C157" s="135"/>
      <c r="D157" s="136" t="s">
        <v>555</v>
      </c>
      <c r="E157" s="61">
        <f t="shared" si="4"/>
        <v>0</v>
      </c>
      <c r="F157" s="62">
        <f t="shared" si="4"/>
        <v>0</v>
      </c>
      <c r="G157" s="145"/>
      <c r="I157" s="112">
        <f t="shared" si="5"/>
        <v>0</v>
      </c>
      <c r="J157" s="39"/>
      <c r="K157" s="19"/>
      <c r="L157" s="23"/>
      <c r="M157" s="29"/>
      <c r="N157" s="27"/>
      <c r="O157" s="25"/>
      <c r="P157" s="51"/>
      <c r="Q157" s="56"/>
      <c r="R157" s="67"/>
      <c r="S157" s="72"/>
      <c r="T157" s="77"/>
    </row>
    <row r="158" spans="1:20" ht="18.600000000000001" thickBot="1" x14ac:dyDescent="0.35">
      <c r="A158" s="200"/>
      <c r="B158" s="12" t="s">
        <v>142</v>
      </c>
      <c r="C158" s="137"/>
      <c r="D158" s="138"/>
      <c r="E158" s="61">
        <f t="shared" si="4"/>
        <v>0</v>
      </c>
      <c r="F158" s="62">
        <f t="shared" si="4"/>
        <v>0</v>
      </c>
      <c r="G158" s="145"/>
      <c r="I158" s="112">
        <f t="shared" si="5"/>
        <v>0</v>
      </c>
      <c r="J158" s="79"/>
      <c r="K158" s="80"/>
      <c r="L158" s="81"/>
      <c r="M158" s="82"/>
      <c r="N158" s="83"/>
      <c r="O158" s="84"/>
      <c r="P158" s="85"/>
      <c r="Q158" s="86"/>
      <c r="R158" s="87"/>
      <c r="S158" s="88"/>
      <c r="T158" s="89"/>
    </row>
    <row r="159" spans="1:20" ht="18" x14ac:dyDescent="0.3">
      <c r="A159" s="201">
        <v>39</v>
      </c>
      <c r="B159" s="14" t="s">
        <v>143</v>
      </c>
      <c r="C159" s="127"/>
      <c r="D159" s="128"/>
      <c r="E159" s="61">
        <f t="shared" si="4"/>
        <v>0</v>
      </c>
      <c r="F159" s="62">
        <f t="shared" si="4"/>
        <v>0</v>
      </c>
      <c r="G159" s="146">
        <f>E159+E160+E161</f>
        <v>0</v>
      </c>
      <c r="H159" s="112">
        <f>E159+E160+E161+F159+F160+F161</f>
        <v>0</v>
      </c>
      <c r="I159" s="112">
        <f t="shared" si="5"/>
        <v>0</v>
      </c>
      <c r="J159" s="34">
        <f>E160+E161+F159</f>
        <v>0</v>
      </c>
      <c r="K159" s="35"/>
      <c r="L159" s="36"/>
      <c r="M159" s="37"/>
      <c r="N159" s="38"/>
      <c r="O159" s="45"/>
      <c r="P159" s="50"/>
      <c r="Q159" s="55"/>
      <c r="R159" s="66"/>
      <c r="S159" s="71"/>
      <c r="T159" s="76"/>
    </row>
    <row r="160" spans="1:20" ht="18" x14ac:dyDescent="0.3">
      <c r="A160" s="202"/>
      <c r="B160" s="15" t="s">
        <v>144</v>
      </c>
      <c r="C160" s="129" t="s">
        <v>555</v>
      </c>
      <c r="D160" s="130"/>
      <c r="E160" s="61">
        <f t="shared" si="4"/>
        <v>0</v>
      </c>
      <c r="F160" s="62">
        <f t="shared" si="4"/>
        <v>0</v>
      </c>
      <c r="G160" s="145"/>
      <c r="I160" s="112">
        <f t="shared" si="5"/>
        <v>0</v>
      </c>
      <c r="J160" s="39"/>
      <c r="K160" s="19"/>
      <c r="L160" s="23"/>
      <c r="M160" s="29"/>
      <c r="N160" s="27"/>
      <c r="O160" s="25"/>
      <c r="P160" s="51"/>
      <c r="Q160" s="56"/>
      <c r="R160" s="67"/>
      <c r="S160" s="72"/>
      <c r="T160" s="77"/>
    </row>
    <row r="161" spans="1:20" ht="18.600000000000001" thickBot="1" x14ac:dyDescent="0.35">
      <c r="A161" s="203"/>
      <c r="B161" s="16" t="s">
        <v>145</v>
      </c>
      <c r="C161" s="131"/>
      <c r="D161" s="132"/>
      <c r="E161" s="61">
        <f t="shared" si="4"/>
        <v>0</v>
      </c>
      <c r="F161" s="62">
        <f t="shared" si="4"/>
        <v>0</v>
      </c>
      <c r="G161" s="145"/>
      <c r="I161" s="112">
        <f t="shared" si="5"/>
        <v>0</v>
      </c>
      <c r="J161" s="40"/>
      <c r="K161" s="41"/>
      <c r="L161" s="42"/>
      <c r="M161" s="43"/>
      <c r="N161" s="44"/>
      <c r="O161" s="46"/>
      <c r="P161" s="52"/>
      <c r="Q161" s="57"/>
      <c r="R161" s="68"/>
      <c r="S161" s="73"/>
      <c r="T161" s="78"/>
    </row>
    <row r="162" spans="1:20" ht="18" x14ac:dyDescent="0.3">
      <c r="A162" s="198">
        <v>40</v>
      </c>
      <c r="B162" s="10" t="s">
        <v>146</v>
      </c>
      <c r="C162" s="133"/>
      <c r="D162" s="134"/>
      <c r="E162" s="61">
        <f t="shared" si="4"/>
        <v>0</v>
      </c>
      <c r="F162" s="62">
        <f t="shared" si="4"/>
        <v>0</v>
      </c>
      <c r="G162" s="146">
        <f>E162+E163+E164</f>
        <v>0</v>
      </c>
      <c r="H162" s="112">
        <f>E162+E163+E164+F162+F163+F164</f>
        <v>0</v>
      </c>
      <c r="I162" s="112">
        <f t="shared" si="5"/>
        <v>0</v>
      </c>
      <c r="J162" s="90"/>
      <c r="K162" s="30"/>
      <c r="L162" s="31"/>
      <c r="M162" s="32"/>
      <c r="N162" s="33">
        <f>F162+E163+F164</f>
        <v>0</v>
      </c>
      <c r="O162" s="47"/>
      <c r="P162" s="53"/>
      <c r="Q162" s="58"/>
      <c r="R162" s="69"/>
      <c r="S162" s="74">
        <f>F162+E163+F164</f>
        <v>0</v>
      </c>
      <c r="T162" s="91">
        <f>F162+F163+E164</f>
        <v>0</v>
      </c>
    </row>
    <row r="163" spans="1:20" ht="18" x14ac:dyDescent="0.3">
      <c r="A163" s="199"/>
      <c r="B163" s="11" t="s">
        <v>147</v>
      </c>
      <c r="C163" s="135"/>
      <c r="D163" s="136" t="s">
        <v>555</v>
      </c>
      <c r="E163" s="61">
        <f t="shared" si="4"/>
        <v>0</v>
      </c>
      <c r="F163" s="62">
        <f t="shared" si="4"/>
        <v>0</v>
      </c>
      <c r="G163" s="145"/>
      <c r="I163" s="112">
        <f t="shared" si="5"/>
        <v>0</v>
      </c>
      <c r="J163" s="39"/>
      <c r="K163" s="19"/>
      <c r="L163" s="23"/>
      <c r="M163" s="29"/>
      <c r="N163" s="27"/>
      <c r="O163" s="25"/>
      <c r="P163" s="51"/>
      <c r="Q163" s="56"/>
      <c r="R163" s="67"/>
      <c r="S163" s="72"/>
      <c r="T163" s="77"/>
    </row>
    <row r="164" spans="1:20" ht="18.600000000000001" thickBot="1" x14ac:dyDescent="0.35">
      <c r="A164" s="200"/>
      <c r="B164" s="12" t="s">
        <v>148</v>
      </c>
      <c r="C164" s="137" t="s">
        <v>555</v>
      </c>
      <c r="D164" s="138"/>
      <c r="E164" s="61">
        <f t="shared" si="4"/>
        <v>0</v>
      </c>
      <c r="F164" s="62">
        <f t="shared" si="4"/>
        <v>0</v>
      </c>
      <c r="G164" s="145"/>
      <c r="I164" s="112">
        <f t="shared" si="5"/>
        <v>0</v>
      </c>
      <c r="J164" s="79"/>
      <c r="K164" s="80"/>
      <c r="L164" s="81"/>
      <c r="M164" s="82"/>
      <c r="N164" s="83"/>
      <c r="O164" s="84"/>
      <c r="P164" s="85"/>
      <c r="Q164" s="86"/>
      <c r="R164" s="87"/>
      <c r="S164" s="88"/>
      <c r="T164" s="89"/>
    </row>
    <row r="165" spans="1:20" ht="18" x14ac:dyDescent="0.3">
      <c r="A165" s="201">
        <v>41</v>
      </c>
      <c r="B165" s="14" t="s">
        <v>149</v>
      </c>
      <c r="C165" s="127"/>
      <c r="D165" s="128"/>
      <c r="E165" s="61">
        <f t="shared" si="4"/>
        <v>0</v>
      </c>
      <c r="F165" s="62">
        <f t="shared" si="4"/>
        <v>0</v>
      </c>
      <c r="G165" s="146">
        <f>E165+E166+E167</f>
        <v>0</v>
      </c>
      <c r="H165" s="112">
        <f>E165+E166+E167+F165+F166+F167</f>
        <v>0</v>
      </c>
      <c r="I165" s="112">
        <f t="shared" si="5"/>
        <v>0</v>
      </c>
      <c r="J165" s="34"/>
      <c r="K165" s="35"/>
      <c r="L165" s="36"/>
      <c r="M165" s="37"/>
      <c r="N165" s="38">
        <f>F165+F166+E167</f>
        <v>0</v>
      </c>
      <c r="O165" s="45"/>
      <c r="P165" s="50"/>
      <c r="Q165" s="55"/>
      <c r="R165" s="66">
        <f>F165+E166+F167</f>
        <v>0</v>
      </c>
      <c r="S165" s="71"/>
      <c r="T165" s="76"/>
    </row>
    <row r="166" spans="1:20" ht="18" x14ac:dyDescent="0.3">
      <c r="A166" s="202"/>
      <c r="B166" s="15" t="s">
        <v>150</v>
      </c>
      <c r="C166" s="129"/>
      <c r="D166" s="130"/>
      <c r="E166" s="61">
        <f t="shared" si="4"/>
        <v>0</v>
      </c>
      <c r="F166" s="62">
        <f t="shared" si="4"/>
        <v>0</v>
      </c>
      <c r="G166" s="145"/>
      <c r="I166" s="112">
        <f t="shared" si="5"/>
        <v>0</v>
      </c>
      <c r="J166" s="39"/>
      <c r="K166" s="19"/>
      <c r="L166" s="23"/>
      <c r="M166" s="29"/>
      <c r="N166" s="27"/>
      <c r="O166" s="25"/>
      <c r="P166" s="51"/>
      <c r="Q166" s="56"/>
      <c r="R166" s="67"/>
      <c r="S166" s="72"/>
      <c r="T166" s="77"/>
    </row>
    <row r="167" spans="1:20" ht="18.600000000000001" thickBot="1" x14ac:dyDescent="0.35">
      <c r="A167" s="203"/>
      <c r="B167" s="16" t="s">
        <v>151</v>
      </c>
      <c r="C167" s="131" t="s">
        <v>555</v>
      </c>
      <c r="D167" s="132"/>
      <c r="E167" s="61">
        <f t="shared" si="4"/>
        <v>0</v>
      </c>
      <c r="F167" s="62">
        <f t="shared" si="4"/>
        <v>0</v>
      </c>
      <c r="G167" s="145"/>
      <c r="I167" s="112">
        <f t="shared" si="5"/>
        <v>0</v>
      </c>
      <c r="J167" s="40"/>
      <c r="K167" s="41"/>
      <c r="L167" s="42"/>
      <c r="M167" s="43"/>
      <c r="N167" s="44"/>
      <c r="O167" s="46"/>
      <c r="P167" s="52"/>
      <c r="Q167" s="57"/>
      <c r="R167" s="68"/>
      <c r="S167" s="73"/>
      <c r="T167" s="78"/>
    </row>
    <row r="168" spans="1:20" ht="18" x14ac:dyDescent="0.3">
      <c r="A168" s="198">
        <v>42</v>
      </c>
      <c r="B168" s="10" t="s">
        <v>152</v>
      </c>
      <c r="C168" s="133"/>
      <c r="D168" s="134"/>
      <c r="E168" s="61">
        <f t="shared" si="4"/>
        <v>0</v>
      </c>
      <c r="F168" s="62">
        <f t="shared" si="4"/>
        <v>0</v>
      </c>
      <c r="G168" s="146">
        <f>E168+E169+E170</f>
        <v>0</v>
      </c>
      <c r="H168" s="112">
        <f>E168+E169+E170+F168+F169+F170</f>
        <v>0</v>
      </c>
      <c r="I168" s="112">
        <f t="shared" si="5"/>
        <v>0</v>
      </c>
      <c r="J168" s="90"/>
      <c r="K168" s="30"/>
      <c r="L168" s="31"/>
      <c r="M168" s="32"/>
      <c r="N168" s="33">
        <f>E168+E169+F170</f>
        <v>0</v>
      </c>
      <c r="O168" s="47"/>
      <c r="P168" s="53"/>
      <c r="Q168" s="58"/>
      <c r="R168" s="69"/>
      <c r="S168" s="74"/>
      <c r="T168" s="91">
        <f>F168+F169+E170</f>
        <v>0</v>
      </c>
    </row>
    <row r="169" spans="1:20" ht="18" x14ac:dyDescent="0.3">
      <c r="A169" s="199"/>
      <c r="B169" s="11" t="s">
        <v>153</v>
      </c>
      <c r="C169" s="135"/>
      <c r="D169" s="136" t="s">
        <v>555</v>
      </c>
      <c r="E169" s="61">
        <f t="shared" si="4"/>
        <v>0</v>
      </c>
      <c r="F169" s="62">
        <f t="shared" si="4"/>
        <v>0</v>
      </c>
      <c r="G169" s="145"/>
      <c r="I169" s="112">
        <f t="shared" si="5"/>
        <v>0</v>
      </c>
      <c r="J169" s="39"/>
      <c r="K169" s="19"/>
      <c r="L169" s="23"/>
      <c r="M169" s="29"/>
      <c r="N169" s="27"/>
      <c r="O169" s="25"/>
      <c r="P169" s="51"/>
      <c r="Q169" s="56"/>
      <c r="R169" s="67"/>
      <c r="S169" s="72"/>
      <c r="T169" s="77"/>
    </row>
    <row r="170" spans="1:20" ht="18.600000000000001" thickBot="1" x14ac:dyDescent="0.35">
      <c r="A170" s="200"/>
      <c r="B170" s="12" t="s">
        <v>154</v>
      </c>
      <c r="C170" s="137" t="s">
        <v>555</v>
      </c>
      <c r="D170" s="138"/>
      <c r="E170" s="61">
        <f t="shared" si="4"/>
        <v>0</v>
      </c>
      <c r="F170" s="62">
        <f t="shared" si="4"/>
        <v>0</v>
      </c>
      <c r="G170" s="145"/>
      <c r="I170" s="112">
        <f t="shared" si="5"/>
        <v>0</v>
      </c>
      <c r="J170" s="79"/>
      <c r="K170" s="80"/>
      <c r="L170" s="81"/>
      <c r="M170" s="82"/>
      <c r="N170" s="83"/>
      <c r="O170" s="84"/>
      <c r="P170" s="85"/>
      <c r="Q170" s="86"/>
      <c r="R170" s="87"/>
      <c r="S170" s="88"/>
      <c r="T170" s="89"/>
    </row>
    <row r="171" spans="1:20" ht="18" x14ac:dyDescent="0.3">
      <c r="A171" s="201">
        <v>43</v>
      </c>
      <c r="B171" s="14" t="s">
        <v>182</v>
      </c>
      <c r="C171" s="127"/>
      <c r="D171" s="128" t="s">
        <v>555</v>
      </c>
      <c r="E171" s="61">
        <f t="shared" si="4"/>
        <v>0</v>
      </c>
      <c r="F171" s="62">
        <f t="shared" si="4"/>
        <v>0</v>
      </c>
      <c r="G171" s="146">
        <f>E171+E172+E173</f>
        <v>0</v>
      </c>
      <c r="H171" s="112">
        <f>E171+E172+E173+F171+F172+F173</f>
        <v>0</v>
      </c>
      <c r="I171" s="112">
        <f t="shared" si="5"/>
        <v>0</v>
      </c>
      <c r="J171" s="34"/>
      <c r="K171" s="35"/>
      <c r="L171" s="36"/>
      <c r="M171" s="37"/>
      <c r="N171" s="38"/>
      <c r="O171" s="45">
        <f>E171+F172+F173</f>
        <v>0</v>
      </c>
      <c r="P171" s="50"/>
      <c r="Q171" s="55"/>
      <c r="R171" s="66"/>
      <c r="S171" s="71"/>
      <c r="T171" s="76"/>
    </row>
    <row r="172" spans="1:20" ht="18" x14ac:dyDescent="0.3">
      <c r="A172" s="202"/>
      <c r="B172" s="15" t="s">
        <v>183</v>
      </c>
      <c r="C172" s="129"/>
      <c r="D172" s="130"/>
      <c r="E172" s="61">
        <f t="shared" si="4"/>
        <v>0</v>
      </c>
      <c r="F172" s="62">
        <f t="shared" si="4"/>
        <v>0</v>
      </c>
      <c r="G172" s="145"/>
      <c r="I172" s="112">
        <f t="shared" si="5"/>
        <v>0</v>
      </c>
      <c r="J172" s="39"/>
      <c r="K172" s="19"/>
      <c r="L172" s="23"/>
      <c r="M172" s="29"/>
      <c r="N172" s="27"/>
      <c r="O172" s="25"/>
      <c r="P172" s="51"/>
      <c r="Q172" s="56"/>
      <c r="R172" s="67"/>
      <c r="S172" s="72"/>
      <c r="T172" s="77"/>
    </row>
    <row r="173" spans="1:20" ht="18.600000000000001" thickBot="1" x14ac:dyDescent="0.35">
      <c r="A173" s="203"/>
      <c r="B173" s="16" t="s">
        <v>184</v>
      </c>
      <c r="C173" s="131" t="s">
        <v>555</v>
      </c>
      <c r="D173" s="132"/>
      <c r="E173" s="61">
        <f t="shared" si="4"/>
        <v>0</v>
      </c>
      <c r="F173" s="62">
        <f t="shared" si="4"/>
        <v>0</v>
      </c>
      <c r="G173" s="145"/>
      <c r="I173" s="112">
        <f t="shared" si="5"/>
        <v>0</v>
      </c>
      <c r="J173" s="40"/>
      <c r="K173" s="41"/>
      <c r="L173" s="42"/>
      <c r="M173" s="43"/>
      <c r="N173" s="44"/>
      <c r="O173" s="46"/>
      <c r="P173" s="52"/>
      <c r="Q173" s="57"/>
      <c r="R173" s="68"/>
      <c r="S173" s="73"/>
      <c r="T173" s="78"/>
    </row>
    <row r="174" spans="1:20" ht="18" x14ac:dyDescent="0.3">
      <c r="A174" s="198">
        <v>44</v>
      </c>
      <c r="B174" s="10" t="s">
        <v>185</v>
      </c>
      <c r="C174" s="133"/>
      <c r="D174" s="134" t="s">
        <v>555</v>
      </c>
      <c r="E174" s="61">
        <f t="shared" ref="E174:F237" si="6">IF(C174="x",1,0)</f>
        <v>0</v>
      </c>
      <c r="F174" s="62">
        <f t="shared" si="6"/>
        <v>0</v>
      </c>
      <c r="G174" s="146">
        <f>E174+E175+E176</f>
        <v>0</v>
      </c>
      <c r="H174" s="112">
        <f>E174+E175+E176+F174+F175+F176</f>
        <v>0</v>
      </c>
      <c r="I174" s="112">
        <f t="shared" si="5"/>
        <v>0</v>
      </c>
      <c r="J174" s="90"/>
      <c r="K174" s="30">
        <f>E175+F174+F176</f>
        <v>0</v>
      </c>
      <c r="L174" s="31"/>
      <c r="M174" s="32"/>
      <c r="N174" s="33"/>
      <c r="O174" s="47"/>
      <c r="P174" s="53"/>
      <c r="Q174" s="58"/>
      <c r="R174" s="69"/>
      <c r="S174" s="74"/>
      <c r="T174" s="91"/>
    </row>
    <row r="175" spans="1:20" ht="18" x14ac:dyDescent="0.3">
      <c r="A175" s="199"/>
      <c r="B175" s="11" t="s">
        <v>186</v>
      </c>
      <c r="C175" s="135"/>
      <c r="D175" s="136"/>
      <c r="E175" s="61">
        <f t="shared" si="6"/>
        <v>0</v>
      </c>
      <c r="F175" s="62">
        <f t="shared" si="6"/>
        <v>0</v>
      </c>
      <c r="G175" s="145"/>
      <c r="I175" s="112">
        <f t="shared" ref="I175:I238" si="7">E175+F175</f>
        <v>0</v>
      </c>
      <c r="J175" s="39"/>
      <c r="K175" s="19"/>
      <c r="L175" s="23"/>
      <c r="M175" s="29"/>
      <c r="N175" s="27"/>
      <c r="O175" s="25"/>
      <c r="P175" s="51"/>
      <c r="Q175" s="56"/>
      <c r="R175" s="67"/>
      <c r="S175" s="72"/>
      <c r="T175" s="77"/>
    </row>
    <row r="176" spans="1:20" ht="18.600000000000001" thickBot="1" x14ac:dyDescent="0.35">
      <c r="A176" s="200"/>
      <c r="B176" s="12" t="s">
        <v>187</v>
      </c>
      <c r="C176" s="137" t="s">
        <v>555</v>
      </c>
      <c r="D176" s="138"/>
      <c r="E176" s="61">
        <f t="shared" si="6"/>
        <v>0</v>
      </c>
      <c r="F176" s="62">
        <f t="shared" si="6"/>
        <v>0</v>
      </c>
      <c r="G176" s="145"/>
      <c r="I176" s="112">
        <f t="shared" si="7"/>
        <v>0</v>
      </c>
      <c r="J176" s="79"/>
      <c r="K176" s="80"/>
      <c r="L176" s="81"/>
      <c r="M176" s="82"/>
      <c r="N176" s="83"/>
      <c r="O176" s="84"/>
      <c r="P176" s="85"/>
      <c r="Q176" s="86"/>
      <c r="R176" s="87"/>
      <c r="S176" s="88"/>
      <c r="T176" s="89"/>
    </row>
    <row r="177" spans="1:20" ht="18" x14ac:dyDescent="0.3">
      <c r="A177" s="201">
        <v>45</v>
      </c>
      <c r="B177" s="14" t="s">
        <v>188</v>
      </c>
      <c r="C177" s="127"/>
      <c r="D177" s="128"/>
      <c r="E177" s="61">
        <f t="shared" si="6"/>
        <v>0</v>
      </c>
      <c r="F177" s="62">
        <f t="shared" si="6"/>
        <v>0</v>
      </c>
      <c r="G177" s="146">
        <f>E177+E178+E179</f>
        <v>0</v>
      </c>
      <c r="H177" s="112">
        <f>E177+E178+E179+F177+F178+F179</f>
        <v>0</v>
      </c>
      <c r="I177" s="112">
        <f t="shared" si="7"/>
        <v>0</v>
      </c>
      <c r="J177" s="34"/>
      <c r="K177" s="35"/>
      <c r="L177" s="36"/>
      <c r="M177" s="37"/>
      <c r="N177" s="38"/>
      <c r="O177" s="45">
        <f>E177+F178+F179</f>
        <v>0</v>
      </c>
      <c r="P177" s="50"/>
      <c r="Q177" s="55">
        <f>F177+E178+F179</f>
        <v>0</v>
      </c>
      <c r="R177" s="66"/>
      <c r="S177" s="71"/>
      <c r="T177" s="76">
        <f>F177+F178+E179</f>
        <v>0</v>
      </c>
    </row>
    <row r="178" spans="1:20" ht="18" x14ac:dyDescent="0.3">
      <c r="A178" s="202"/>
      <c r="B178" s="15" t="s">
        <v>189</v>
      </c>
      <c r="C178" s="129"/>
      <c r="D178" s="130"/>
      <c r="E178" s="61">
        <f t="shared" si="6"/>
        <v>0</v>
      </c>
      <c r="F178" s="62">
        <f t="shared" si="6"/>
        <v>0</v>
      </c>
      <c r="G178" s="145"/>
      <c r="I178" s="112">
        <f t="shared" si="7"/>
        <v>0</v>
      </c>
      <c r="J178" s="39"/>
      <c r="K178" s="19"/>
      <c r="L178" s="23"/>
      <c r="M178" s="29"/>
      <c r="N178" s="27"/>
      <c r="O178" s="25"/>
      <c r="P178" s="51"/>
      <c r="Q178" s="56"/>
      <c r="R178" s="67"/>
      <c r="S178" s="72"/>
      <c r="T178" s="77"/>
    </row>
    <row r="179" spans="1:20" ht="18.600000000000001" thickBot="1" x14ac:dyDescent="0.35">
      <c r="A179" s="203"/>
      <c r="B179" s="16" t="s">
        <v>190</v>
      </c>
      <c r="C179" s="131"/>
      <c r="D179" s="132"/>
      <c r="E179" s="61">
        <f t="shared" si="6"/>
        <v>0</v>
      </c>
      <c r="F179" s="62">
        <f t="shared" si="6"/>
        <v>0</v>
      </c>
      <c r="G179" s="145"/>
      <c r="I179" s="112">
        <f t="shared" si="7"/>
        <v>0</v>
      </c>
      <c r="J179" s="40"/>
      <c r="K179" s="41"/>
      <c r="L179" s="42"/>
      <c r="M179" s="43"/>
      <c r="N179" s="44"/>
      <c r="O179" s="46"/>
      <c r="P179" s="52"/>
      <c r="Q179" s="57"/>
      <c r="R179" s="68"/>
      <c r="S179" s="73"/>
      <c r="T179" s="78"/>
    </row>
    <row r="180" spans="1:20" ht="18" x14ac:dyDescent="0.3">
      <c r="A180" s="198">
        <v>46</v>
      </c>
      <c r="B180" s="10" t="s">
        <v>191</v>
      </c>
      <c r="C180" s="133"/>
      <c r="D180" s="134"/>
      <c r="E180" s="61">
        <f t="shared" si="6"/>
        <v>0</v>
      </c>
      <c r="F180" s="62">
        <f t="shared" si="6"/>
        <v>0</v>
      </c>
      <c r="G180" s="146">
        <f>E180+E181+E182</f>
        <v>0</v>
      </c>
      <c r="H180" s="112">
        <f>E180+E181+E182+F180+F181+F182</f>
        <v>0</v>
      </c>
      <c r="I180" s="112">
        <f t="shared" si="7"/>
        <v>0</v>
      </c>
      <c r="J180" s="90"/>
      <c r="K180" s="30"/>
      <c r="L180" s="31"/>
      <c r="M180" s="32"/>
      <c r="N180" s="33"/>
      <c r="O180" s="47"/>
      <c r="P180" s="53"/>
      <c r="Q180" s="58">
        <f>F180+F181+E182</f>
        <v>0</v>
      </c>
      <c r="R180" s="69"/>
      <c r="S180" s="74"/>
      <c r="T180" s="91">
        <f>F180+E181+F182</f>
        <v>0</v>
      </c>
    </row>
    <row r="181" spans="1:20" ht="18" x14ac:dyDescent="0.3">
      <c r="A181" s="199"/>
      <c r="B181" s="11" t="s">
        <v>192</v>
      </c>
      <c r="C181" s="135" t="s">
        <v>555</v>
      </c>
      <c r="D181" s="136"/>
      <c r="E181" s="61">
        <f t="shared" si="6"/>
        <v>0</v>
      </c>
      <c r="F181" s="62">
        <f t="shared" si="6"/>
        <v>0</v>
      </c>
      <c r="G181" s="145"/>
      <c r="I181" s="112">
        <f t="shared" si="7"/>
        <v>0</v>
      </c>
      <c r="J181" s="39"/>
      <c r="K181" s="19"/>
      <c r="L181" s="23"/>
      <c r="M181" s="29"/>
      <c r="N181" s="27"/>
      <c r="O181" s="25"/>
      <c r="P181" s="51"/>
      <c r="Q181" s="56"/>
      <c r="R181" s="67"/>
      <c r="S181" s="72"/>
      <c r="T181" s="77"/>
    </row>
    <row r="182" spans="1:20" ht="18.600000000000001" thickBot="1" x14ac:dyDescent="0.35">
      <c r="A182" s="200"/>
      <c r="B182" s="12" t="s">
        <v>193</v>
      </c>
      <c r="C182" s="137"/>
      <c r="D182" s="138"/>
      <c r="E182" s="61">
        <f t="shared" si="6"/>
        <v>0</v>
      </c>
      <c r="F182" s="62">
        <f t="shared" si="6"/>
        <v>0</v>
      </c>
      <c r="G182" s="145"/>
      <c r="I182" s="112">
        <f t="shared" si="7"/>
        <v>0</v>
      </c>
      <c r="J182" s="79"/>
      <c r="K182" s="80"/>
      <c r="L182" s="81"/>
      <c r="M182" s="82"/>
      <c r="N182" s="83"/>
      <c r="O182" s="84"/>
      <c r="P182" s="85"/>
      <c r="Q182" s="86"/>
      <c r="R182" s="87"/>
      <c r="S182" s="88"/>
      <c r="T182" s="89"/>
    </row>
    <row r="183" spans="1:20" ht="18" x14ac:dyDescent="0.3">
      <c r="A183" s="201">
        <v>47</v>
      </c>
      <c r="B183" s="14" t="s">
        <v>194</v>
      </c>
      <c r="C183" s="127"/>
      <c r="D183" s="128"/>
      <c r="E183" s="61">
        <f t="shared" si="6"/>
        <v>0</v>
      </c>
      <c r="F183" s="62">
        <f t="shared" si="6"/>
        <v>0</v>
      </c>
      <c r="G183" s="146">
        <f>E183+E184+E185</f>
        <v>0</v>
      </c>
      <c r="H183" s="112">
        <f>E183+E184+E185+F183+F184+F185</f>
        <v>0</v>
      </c>
      <c r="I183" s="112">
        <f t="shared" si="7"/>
        <v>0</v>
      </c>
      <c r="J183" s="34"/>
      <c r="K183" s="35"/>
      <c r="L183" s="36"/>
      <c r="M183" s="37"/>
      <c r="N183" s="38"/>
      <c r="O183" s="45"/>
      <c r="P183" s="50"/>
      <c r="Q183" s="55">
        <f>E183+F184+F185</f>
        <v>0</v>
      </c>
      <c r="R183" s="66"/>
      <c r="S183" s="71"/>
      <c r="T183" s="76"/>
    </row>
    <row r="184" spans="1:20" ht="18" x14ac:dyDescent="0.3">
      <c r="A184" s="202"/>
      <c r="B184" s="15" t="s">
        <v>195</v>
      </c>
      <c r="C184" s="129" t="s">
        <v>555</v>
      </c>
      <c r="D184" s="130"/>
      <c r="E184" s="61">
        <f t="shared" si="6"/>
        <v>0</v>
      </c>
      <c r="F184" s="62">
        <f t="shared" si="6"/>
        <v>0</v>
      </c>
      <c r="G184" s="145"/>
      <c r="I184" s="112">
        <f t="shared" si="7"/>
        <v>0</v>
      </c>
      <c r="J184" s="39"/>
      <c r="K184" s="19"/>
      <c r="L184" s="23"/>
      <c r="M184" s="29"/>
      <c r="N184" s="27"/>
      <c r="O184" s="25"/>
      <c r="P184" s="51"/>
      <c r="Q184" s="56"/>
      <c r="R184" s="67"/>
      <c r="S184" s="72"/>
      <c r="T184" s="77"/>
    </row>
    <row r="185" spans="1:20" ht="18.600000000000001" thickBot="1" x14ac:dyDescent="0.35">
      <c r="A185" s="203"/>
      <c r="B185" s="16" t="s">
        <v>196</v>
      </c>
      <c r="C185" s="131"/>
      <c r="D185" s="132"/>
      <c r="E185" s="61">
        <f t="shared" si="6"/>
        <v>0</v>
      </c>
      <c r="F185" s="62">
        <f t="shared" si="6"/>
        <v>0</v>
      </c>
      <c r="G185" s="145"/>
      <c r="I185" s="112">
        <f t="shared" si="7"/>
        <v>0</v>
      </c>
      <c r="J185" s="40"/>
      <c r="K185" s="41"/>
      <c r="L185" s="42"/>
      <c r="M185" s="43"/>
      <c r="N185" s="44"/>
      <c r="O185" s="46"/>
      <c r="P185" s="52"/>
      <c r="Q185" s="57"/>
      <c r="R185" s="68"/>
      <c r="S185" s="73"/>
      <c r="T185" s="78"/>
    </row>
    <row r="186" spans="1:20" ht="18" x14ac:dyDescent="0.3">
      <c r="A186" s="198">
        <v>48</v>
      </c>
      <c r="B186" s="10" t="s">
        <v>197</v>
      </c>
      <c r="C186" s="133"/>
      <c r="D186" s="134"/>
      <c r="E186" s="61">
        <f t="shared" si="6"/>
        <v>0</v>
      </c>
      <c r="F186" s="62">
        <f t="shared" si="6"/>
        <v>0</v>
      </c>
      <c r="G186" s="146">
        <f>E186+E187+E188</f>
        <v>0</v>
      </c>
      <c r="H186" s="112">
        <f>E186+E187+E188+F186+F187+F188</f>
        <v>0</v>
      </c>
      <c r="I186" s="112">
        <f t="shared" si="7"/>
        <v>0</v>
      </c>
      <c r="J186" s="90"/>
      <c r="K186" s="30">
        <f>F186+F187+E188</f>
        <v>0</v>
      </c>
      <c r="L186" s="31"/>
      <c r="M186" s="32"/>
      <c r="N186" s="33"/>
      <c r="O186" s="47">
        <f>E186+F187+F188</f>
        <v>0</v>
      </c>
      <c r="P186" s="53"/>
      <c r="Q186" s="58"/>
      <c r="R186" s="69"/>
      <c r="S186" s="74"/>
      <c r="T186" s="91">
        <f>F186+E187+F188</f>
        <v>0</v>
      </c>
    </row>
    <row r="187" spans="1:20" ht="18" x14ac:dyDescent="0.3">
      <c r="A187" s="199"/>
      <c r="B187" s="11" t="s">
        <v>198</v>
      </c>
      <c r="C187" s="135" t="s">
        <v>555</v>
      </c>
      <c r="D187" s="136"/>
      <c r="E187" s="61">
        <f t="shared" si="6"/>
        <v>0</v>
      </c>
      <c r="F187" s="62">
        <f t="shared" si="6"/>
        <v>0</v>
      </c>
      <c r="G187" s="145"/>
      <c r="I187" s="112">
        <f t="shared" si="7"/>
        <v>0</v>
      </c>
      <c r="J187" s="39"/>
      <c r="K187" s="19"/>
      <c r="L187" s="23"/>
      <c r="M187" s="29"/>
      <c r="N187" s="27"/>
      <c r="O187" s="25"/>
      <c r="P187" s="51"/>
      <c r="Q187" s="56"/>
      <c r="R187" s="67"/>
      <c r="S187" s="72"/>
      <c r="T187" s="77"/>
    </row>
    <row r="188" spans="1:20" ht="18.600000000000001" thickBot="1" x14ac:dyDescent="0.35">
      <c r="A188" s="200"/>
      <c r="B188" s="12" t="s">
        <v>199</v>
      </c>
      <c r="C188" s="137"/>
      <c r="D188" s="138"/>
      <c r="E188" s="61">
        <f t="shared" si="6"/>
        <v>0</v>
      </c>
      <c r="F188" s="62">
        <f t="shared" si="6"/>
        <v>0</v>
      </c>
      <c r="G188" s="145"/>
      <c r="I188" s="112">
        <f t="shared" si="7"/>
        <v>0</v>
      </c>
      <c r="J188" s="79"/>
      <c r="K188" s="80"/>
      <c r="L188" s="81"/>
      <c r="M188" s="82"/>
      <c r="N188" s="83"/>
      <c r="O188" s="84"/>
      <c r="P188" s="85"/>
      <c r="Q188" s="86"/>
      <c r="R188" s="87"/>
      <c r="S188" s="88"/>
      <c r="T188" s="89"/>
    </row>
    <row r="189" spans="1:20" ht="18" x14ac:dyDescent="0.3">
      <c r="A189" s="201">
        <v>49</v>
      </c>
      <c r="B189" s="14" t="s">
        <v>200</v>
      </c>
      <c r="C189" s="127"/>
      <c r="D189" s="128" t="s">
        <v>555</v>
      </c>
      <c r="E189" s="61">
        <f t="shared" si="6"/>
        <v>0</v>
      </c>
      <c r="F189" s="62">
        <f t="shared" si="6"/>
        <v>0</v>
      </c>
      <c r="G189" s="146">
        <f>E189+E190+E191</f>
        <v>0</v>
      </c>
      <c r="H189" s="112">
        <f>E189+E190+E191+F189+F190+F191</f>
        <v>0</v>
      </c>
      <c r="I189" s="112">
        <f t="shared" si="7"/>
        <v>0</v>
      </c>
      <c r="J189" s="34"/>
      <c r="K189" s="35"/>
      <c r="L189" s="36"/>
      <c r="M189" s="37"/>
      <c r="N189" s="38">
        <f>F189+E190+F191</f>
        <v>0</v>
      </c>
      <c r="O189" s="45"/>
      <c r="P189" s="50"/>
      <c r="Q189" s="55">
        <f>E189+F190+F191</f>
        <v>0</v>
      </c>
      <c r="R189" s="66"/>
      <c r="S189" s="71">
        <f>F189+F190+E191</f>
        <v>0</v>
      </c>
      <c r="T189" s="76"/>
    </row>
    <row r="190" spans="1:20" ht="18" x14ac:dyDescent="0.3">
      <c r="A190" s="202"/>
      <c r="B190" s="15" t="s">
        <v>201</v>
      </c>
      <c r="C190" s="129"/>
      <c r="D190" s="130"/>
      <c r="E190" s="61">
        <f t="shared" si="6"/>
        <v>0</v>
      </c>
      <c r="F190" s="62">
        <f t="shared" si="6"/>
        <v>0</v>
      </c>
      <c r="G190" s="145"/>
      <c r="I190" s="112">
        <f t="shared" si="7"/>
        <v>0</v>
      </c>
      <c r="J190" s="39"/>
      <c r="K190" s="19"/>
      <c r="L190" s="23"/>
      <c r="M190" s="29"/>
      <c r="N190" s="27"/>
      <c r="O190" s="25"/>
      <c r="P190" s="51"/>
      <c r="Q190" s="56"/>
      <c r="R190" s="67"/>
      <c r="S190" s="72"/>
      <c r="T190" s="77"/>
    </row>
    <row r="191" spans="1:20" ht="18.600000000000001" thickBot="1" x14ac:dyDescent="0.35">
      <c r="A191" s="203"/>
      <c r="B191" s="16" t="s">
        <v>202</v>
      </c>
      <c r="C191" s="131" t="s">
        <v>555</v>
      </c>
      <c r="D191" s="132"/>
      <c r="E191" s="61">
        <f t="shared" si="6"/>
        <v>0</v>
      </c>
      <c r="F191" s="62">
        <f t="shared" si="6"/>
        <v>0</v>
      </c>
      <c r="G191" s="145"/>
      <c r="I191" s="112">
        <f t="shared" si="7"/>
        <v>0</v>
      </c>
      <c r="J191" s="40"/>
      <c r="K191" s="41"/>
      <c r="L191" s="42"/>
      <c r="M191" s="43"/>
      <c r="N191" s="44"/>
      <c r="O191" s="46"/>
      <c r="P191" s="52"/>
      <c r="Q191" s="57"/>
      <c r="R191" s="68"/>
      <c r="S191" s="73"/>
      <c r="T191" s="78"/>
    </row>
    <row r="192" spans="1:20" ht="18" x14ac:dyDescent="0.3">
      <c r="A192" s="198">
        <v>50</v>
      </c>
      <c r="B192" s="10" t="s">
        <v>203</v>
      </c>
      <c r="C192" s="133"/>
      <c r="D192" s="134"/>
      <c r="E192" s="61">
        <f t="shared" si="6"/>
        <v>0</v>
      </c>
      <c r="F192" s="62">
        <f t="shared" si="6"/>
        <v>0</v>
      </c>
      <c r="G192" s="146">
        <f>E192+E193+E194</f>
        <v>0</v>
      </c>
      <c r="H192" s="112">
        <f>E192+E193+E194+F192+F193+F194</f>
        <v>0</v>
      </c>
      <c r="I192" s="112">
        <f t="shared" si="7"/>
        <v>0</v>
      </c>
      <c r="J192" s="90">
        <f>E193+E194+F192</f>
        <v>0</v>
      </c>
      <c r="K192" s="30"/>
      <c r="L192" s="31"/>
      <c r="M192" s="32"/>
      <c r="N192" s="33"/>
      <c r="O192" s="47"/>
      <c r="P192" s="53"/>
      <c r="Q192" s="58"/>
      <c r="R192" s="69"/>
      <c r="S192" s="74"/>
      <c r="T192" s="91"/>
    </row>
    <row r="193" spans="1:20" ht="18" x14ac:dyDescent="0.3">
      <c r="A193" s="199"/>
      <c r="B193" s="11" t="s">
        <v>204</v>
      </c>
      <c r="C193" s="135" t="s">
        <v>555</v>
      </c>
      <c r="D193" s="136"/>
      <c r="E193" s="61">
        <f t="shared" si="6"/>
        <v>0</v>
      </c>
      <c r="F193" s="62">
        <f t="shared" si="6"/>
        <v>0</v>
      </c>
      <c r="G193" s="145"/>
      <c r="I193" s="112">
        <f t="shared" si="7"/>
        <v>0</v>
      </c>
      <c r="J193" s="39"/>
      <c r="K193" s="19"/>
      <c r="L193" s="23"/>
      <c r="M193" s="29"/>
      <c r="N193" s="27"/>
      <c r="O193" s="25"/>
      <c r="P193" s="51"/>
      <c r="Q193" s="56"/>
      <c r="R193" s="67"/>
      <c r="S193" s="72"/>
      <c r="T193" s="77"/>
    </row>
    <row r="194" spans="1:20" ht="18.600000000000001" thickBot="1" x14ac:dyDescent="0.35">
      <c r="A194" s="200"/>
      <c r="B194" s="12" t="s">
        <v>205</v>
      </c>
      <c r="C194" s="137"/>
      <c r="D194" s="138"/>
      <c r="E194" s="61">
        <f t="shared" si="6"/>
        <v>0</v>
      </c>
      <c r="F194" s="62">
        <f t="shared" si="6"/>
        <v>0</v>
      </c>
      <c r="G194" s="145"/>
      <c r="I194" s="112">
        <f t="shared" si="7"/>
        <v>0</v>
      </c>
      <c r="J194" s="79"/>
      <c r="K194" s="80"/>
      <c r="L194" s="81"/>
      <c r="M194" s="82"/>
      <c r="N194" s="83"/>
      <c r="O194" s="84"/>
      <c r="P194" s="85"/>
      <c r="Q194" s="86"/>
      <c r="R194" s="87"/>
      <c r="S194" s="88"/>
      <c r="T194" s="89"/>
    </row>
    <row r="195" spans="1:20" ht="18" x14ac:dyDescent="0.3">
      <c r="A195" s="201">
        <v>51</v>
      </c>
      <c r="B195" s="14" t="s">
        <v>206</v>
      </c>
      <c r="C195" s="127" t="s">
        <v>555</v>
      </c>
      <c r="D195" s="128"/>
      <c r="E195" s="61">
        <f t="shared" si="6"/>
        <v>0</v>
      </c>
      <c r="F195" s="62">
        <f t="shared" si="6"/>
        <v>0</v>
      </c>
      <c r="G195" s="146">
        <f>E195+E196+E197</f>
        <v>0</v>
      </c>
      <c r="H195" s="112">
        <f>E195+E196+E197+F195+F196+F197</f>
        <v>0</v>
      </c>
      <c r="I195" s="112">
        <f t="shared" si="7"/>
        <v>0</v>
      </c>
      <c r="J195" s="34"/>
      <c r="K195" s="35"/>
      <c r="L195" s="36"/>
      <c r="M195" s="37"/>
      <c r="N195" s="38">
        <f>F195+E196+F197</f>
        <v>0</v>
      </c>
      <c r="O195" s="45">
        <f>E195+F196+F197</f>
        <v>0</v>
      </c>
      <c r="P195" s="50"/>
      <c r="Q195" s="55"/>
      <c r="R195" s="66"/>
      <c r="S195" s="71">
        <f>F195+F196+E197</f>
        <v>0</v>
      </c>
      <c r="T195" s="76">
        <f>E195+F196+F197</f>
        <v>0</v>
      </c>
    </row>
    <row r="196" spans="1:20" ht="18" x14ac:dyDescent="0.3">
      <c r="A196" s="202"/>
      <c r="B196" s="15" t="s">
        <v>207</v>
      </c>
      <c r="C196" s="129"/>
      <c r="D196" s="130"/>
      <c r="E196" s="61">
        <f t="shared" si="6"/>
        <v>0</v>
      </c>
      <c r="F196" s="62">
        <f t="shared" si="6"/>
        <v>0</v>
      </c>
      <c r="G196" s="145"/>
      <c r="I196" s="112">
        <f t="shared" si="7"/>
        <v>0</v>
      </c>
      <c r="J196" s="39"/>
      <c r="K196" s="19"/>
      <c r="L196" s="23"/>
      <c r="M196" s="29"/>
      <c r="N196" s="27"/>
      <c r="O196" s="25"/>
      <c r="P196" s="51"/>
      <c r="Q196" s="56"/>
      <c r="R196" s="67"/>
      <c r="S196" s="72"/>
      <c r="T196" s="77"/>
    </row>
    <row r="197" spans="1:20" ht="18.600000000000001" thickBot="1" x14ac:dyDescent="0.35">
      <c r="A197" s="203"/>
      <c r="B197" s="16" t="s">
        <v>208</v>
      </c>
      <c r="C197" s="131"/>
      <c r="D197" s="132" t="s">
        <v>555</v>
      </c>
      <c r="E197" s="61">
        <f t="shared" si="6"/>
        <v>0</v>
      </c>
      <c r="F197" s="62">
        <f t="shared" si="6"/>
        <v>0</v>
      </c>
      <c r="G197" s="145"/>
      <c r="I197" s="112">
        <f t="shared" si="7"/>
        <v>0</v>
      </c>
      <c r="J197" s="40"/>
      <c r="K197" s="41"/>
      <c r="L197" s="42"/>
      <c r="M197" s="43"/>
      <c r="N197" s="44"/>
      <c r="O197" s="46"/>
      <c r="P197" s="52"/>
      <c r="Q197" s="57"/>
      <c r="R197" s="68"/>
      <c r="S197" s="73"/>
      <c r="T197" s="78"/>
    </row>
    <row r="198" spans="1:20" ht="18" x14ac:dyDescent="0.3">
      <c r="A198" s="198">
        <v>52</v>
      </c>
      <c r="B198" s="10" t="s">
        <v>209</v>
      </c>
      <c r="C198" s="133"/>
      <c r="D198" s="134"/>
      <c r="E198" s="61">
        <f t="shared" si="6"/>
        <v>0</v>
      </c>
      <c r="F198" s="62">
        <f t="shared" si="6"/>
        <v>0</v>
      </c>
      <c r="G198" s="146">
        <f>E198+E199+E200</f>
        <v>0</v>
      </c>
      <c r="H198" s="112">
        <f>E198+E199+E200+F198+F199+F200</f>
        <v>0</v>
      </c>
      <c r="I198" s="112">
        <f t="shared" si="7"/>
        <v>0</v>
      </c>
      <c r="J198" s="90"/>
      <c r="K198" s="30"/>
      <c r="L198" s="31"/>
      <c r="M198" s="32"/>
      <c r="N198" s="33"/>
      <c r="O198" s="47">
        <f>F198+E199+F200</f>
        <v>0</v>
      </c>
      <c r="P198" s="53"/>
      <c r="Q198" s="58"/>
      <c r="R198" s="69"/>
      <c r="S198" s="74"/>
      <c r="T198" s="91">
        <f>F198+F199+E200</f>
        <v>0</v>
      </c>
    </row>
    <row r="199" spans="1:20" ht="18" x14ac:dyDescent="0.3">
      <c r="A199" s="199"/>
      <c r="B199" s="11" t="s">
        <v>210</v>
      </c>
      <c r="C199" s="135" t="s">
        <v>555</v>
      </c>
      <c r="D199" s="136" t="s">
        <v>555</v>
      </c>
      <c r="E199" s="61">
        <f t="shared" si="6"/>
        <v>0</v>
      </c>
      <c r="F199" s="62">
        <f t="shared" si="6"/>
        <v>0</v>
      </c>
      <c r="G199" s="145"/>
      <c r="I199" s="112">
        <f t="shared" si="7"/>
        <v>0</v>
      </c>
      <c r="J199" s="39"/>
      <c r="K199" s="19"/>
      <c r="L199" s="23"/>
      <c r="M199" s="29"/>
      <c r="N199" s="27"/>
      <c r="O199" s="25"/>
      <c r="P199" s="51"/>
      <c r="Q199" s="56"/>
      <c r="R199" s="67"/>
      <c r="S199" s="72"/>
      <c r="T199" s="77"/>
    </row>
    <row r="200" spans="1:20" ht="18.600000000000001" thickBot="1" x14ac:dyDescent="0.35">
      <c r="A200" s="200"/>
      <c r="B200" s="12" t="s">
        <v>211</v>
      </c>
      <c r="C200" s="137"/>
      <c r="D200" s="138"/>
      <c r="E200" s="61">
        <f t="shared" si="6"/>
        <v>0</v>
      </c>
      <c r="F200" s="62">
        <f t="shared" si="6"/>
        <v>0</v>
      </c>
      <c r="G200" s="145"/>
      <c r="I200" s="112">
        <f t="shared" si="7"/>
        <v>0</v>
      </c>
      <c r="J200" s="79"/>
      <c r="K200" s="80"/>
      <c r="L200" s="81"/>
      <c r="M200" s="82"/>
      <c r="N200" s="83"/>
      <c r="O200" s="84"/>
      <c r="P200" s="85"/>
      <c r="Q200" s="86"/>
      <c r="R200" s="87"/>
      <c r="S200" s="88"/>
      <c r="T200" s="89"/>
    </row>
    <row r="201" spans="1:20" ht="18" x14ac:dyDescent="0.3">
      <c r="A201" s="201">
        <v>53</v>
      </c>
      <c r="B201" s="14" t="s">
        <v>212</v>
      </c>
      <c r="C201" s="127"/>
      <c r="D201" s="128"/>
      <c r="E201" s="61">
        <f t="shared" si="6"/>
        <v>0</v>
      </c>
      <c r="F201" s="62">
        <f t="shared" si="6"/>
        <v>0</v>
      </c>
      <c r="G201" s="146">
        <f>E201+E202+E203</f>
        <v>0</v>
      </c>
      <c r="H201" s="112">
        <f>E201+E202+E203+F201+F202+F203</f>
        <v>0</v>
      </c>
      <c r="I201" s="112">
        <f t="shared" si="7"/>
        <v>0</v>
      </c>
      <c r="J201" s="34"/>
      <c r="K201" s="35">
        <f>E203+F201+F202</f>
        <v>0</v>
      </c>
      <c r="L201" s="36"/>
      <c r="M201" s="37"/>
      <c r="N201" s="38"/>
      <c r="O201" s="45">
        <f>F201+E202+F203</f>
        <v>0</v>
      </c>
      <c r="P201" s="50">
        <f>E201+F202+F203</f>
        <v>0</v>
      </c>
      <c r="Q201" s="55"/>
      <c r="R201" s="66"/>
      <c r="S201" s="71"/>
      <c r="T201" s="76"/>
    </row>
    <row r="202" spans="1:20" ht="18" x14ac:dyDescent="0.3">
      <c r="A202" s="202"/>
      <c r="B202" s="15" t="s">
        <v>213</v>
      </c>
      <c r="C202" s="129"/>
      <c r="D202" s="130"/>
      <c r="E202" s="61">
        <f t="shared" si="6"/>
        <v>0</v>
      </c>
      <c r="F202" s="62">
        <f t="shared" si="6"/>
        <v>0</v>
      </c>
      <c r="G202" s="145"/>
      <c r="I202" s="112">
        <f t="shared" si="7"/>
        <v>0</v>
      </c>
      <c r="J202" s="39"/>
      <c r="K202" s="19"/>
      <c r="L202" s="23"/>
      <c r="M202" s="29"/>
      <c r="N202" s="27"/>
      <c r="O202" s="25"/>
      <c r="P202" s="51"/>
      <c r="Q202" s="56"/>
      <c r="R202" s="67"/>
      <c r="S202" s="72"/>
      <c r="T202" s="77"/>
    </row>
    <row r="203" spans="1:20" ht="18.600000000000001" thickBot="1" x14ac:dyDescent="0.35">
      <c r="A203" s="203"/>
      <c r="B203" s="16" t="s">
        <v>214</v>
      </c>
      <c r="C203" s="131"/>
      <c r="D203" s="132"/>
      <c r="E203" s="61">
        <f t="shared" si="6"/>
        <v>0</v>
      </c>
      <c r="F203" s="62">
        <f t="shared" si="6"/>
        <v>0</v>
      </c>
      <c r="G203" s="145"/>
      <c r="I203" s="112">
        <f t="shared" si="7"/>
        <v>0</v>
      </c>
      <c r="J203" s="40"/>
      <c r="K203" s="41"/>
      <c r="L203" s="42"/>
      <c r="M203" s="43"/>
      <c r="N203" s="44"/>
      <c r="O203" s="46"/>
      <c r="P203" s="52"/>
      <c r="Q203" s="57"/>
      <c r="R203" s="68"/>
      <c r="S203" s="73"/>
      <c r="T203" s="78"/>
    </row>
    <row r="204" spans="1:20" ht="18" x14ac:dyDescent="0.3">
      <c r="A204" s="198">
        <v>54</v>
      </c>
      <c r="B204" s="10" t="s">
        <v>215</v>
      </c>
      <c r="C204" s="133"/>
      <c r="D204" s="134"/>
      <c r="E204" s="61">
        <f t="shared" si="6"/>
        <v>0</v>
      </c>
      <c r="F204" s="62">
        <f t="shared" si="6"/>
        <v>0</v>
      </c>
      <c r="G204" s="146">
        <f>E204+E205+E206</f>
        <v>0</v>
      </c>
      <c r="H204" s="112">
        <f>E204+E205+E206+F204+F205+F206</f>
        <v>0</v>
      </c>
      <c r="I204" s="112">
        <f t="shared" si="7"/>
        <v>0</v>
      </c>
      <c r="J204" s="90"/>
      <c r="K204" s="30"/>
      <c r="L204" s="31"/>
      <c r="M204" s="32"/>
      <c r="N204" s="33">
        <f>E204+F205+F206</f>
        <v>0</v>
      </c>
      <c r="O204" s="47"/>
      <c r="P204" s="53">
        <f>F204+F205+E206</f>
        <v>0</v>
      </c>
      <c r="Q204" s="58"/>
      <c r="R204" s="69"/>
      <c r="S204" s="74">
        <f>F204+E205+F206</f>
        <v>0</v>
      </c>
      <c r="T204" s="91"/>
    </row>
    <row r="205" spans="1:20" ht="18" x14ac:dyDescent="0.3">
      <c r="A205" s="199"/>
      <c r="B205" s="11" t="s">
        <v>216</v>
      </c>
      <c r="C205" s="135"/>
      <c r="D205" s="136" t="s">
        <v>555</v>
      </c>
      <c r="E205" s="61">
        <f t="shared" si="6"/>
        <v>0</v>
      </c>
      <c r="F205" s="62">
        <f t="shared" si="6"/>
        <v>0</v>
      </c>
      <c r="G205" s="145"/>
      <c r="I205" s="112">
        <f t="shared" si="7"/>
        <v>0</v>
      </c>
      <c r="J205" s="39"/>
      <c r="K205" s="19"/>
      <c r="L205" s="23"/>
      <c r="M205" s="29"/>
      <c r="N205" s="27"/>
      <c r="O205" s="25"/>
      <c r="P205" s="51"/>
      <c r="Q205" s="56"/>
      <c r="R205" s="67"/>
      <c r="S205" s="72"/>
      <c r="T205" s="77"/>
    </row>
    <row r="206" spans="1:20" ht="18.600000000000001" thickBot="1" x14ac:dyDescent="0.35">
      <c r="A206" s="200"/>
      <c r="B206" s="12" t="s">
        <v>217</v>
      </c>
      <c r="C206" s="137"/>
      <c r="D206" s="138"/>
      <c r="E206" s="61">
        <f t="shared" si="6"/>
        <v>0</v>
      </c>
      <c r="F206" s="62">
        <f t="shared" si="6"/>
        <v>0</v>
      </c>
      <c r="G206" s="145"/>
      <c r="I206" s="112">
        <f t="shared" si="7"/>
        <v>0</v>
      </c>
      <c r="J206" s="79"/>
      <c r="K206" s="80"/>
      <c r="L206" s="81"/>
      <c r="M206" s="82"/>
      <c r="N206" s="83"/>
      <c r="O206" s="84"/>
      <c r="P206" s="85"/>
      <c r="Q206" s="86"/>
      <c r="R206" s="87"/>
      <c r="S206" s="88"/>
      <c r="T206" s="89"/>
    </row>
    <row r="207" spans="1:20" ht="18" x14ac:dyDescent="0.3">
      <c r="A207" s="201">
        <v>55</v>
      </c>
      <c r="B207" s="14" t="s">
        <v>218</v>
      </c>
      <c r="C207" s="127"/>
      <c r="D207" s="128"/>
      <c r="E207" s="61">
        <f>IF(C207="x",1,0)</f>
        <v>0</v>
      </c>
      <c r="F207" s="62">
        <f t="shared" si="6"/>
        <v>0</v>
      </c>
      <c r="G207" s="146">
        <f>E207+E208+E209</f>
        <v>0</v>
      </c>
      <c r="H207" s="112">
        <f>E207+E208+E209+F207+F208+F209</f>
        <v>0</v>
      </c>
      <c r="I207" s="112">
        <f t="shared" si="7"/>
        <v>0</v>
      </c>
      <c r="J207" s="34"/>
      <c r="K207" s="35"/>
      <c r="L207" s="36"/>
      <c r="M207" s="37"/>
      <c r="N207" s="38">
        <f>E207+F208+F209</f>
        <v>0</v>
      </c>
      <c r="O207" s="45"/>
      <c r="P207" s="50"/>
      <c r="Q207" s="55"/>
      <c r="R207" s="66"/>
      <c r="S207" s="71"/>
      <c r="T207" s="76">
        <f>F207+E208+F209</f>
        <v>0</v>
      </c>
    </row>
    <row r="208" spans="1:20" ht="18" x14ac:dyDescent="0.3">
      <c r="A208" s="202"/>
      <c r="B208" s="15" t="s">
        <v>219</v>
      </c>
      <c r="C208" s="129"/>
      <c r="D208" s="130"/>
      <c r="E208" s="61">
        <f t="shared" ref="E208:E217" si="8">IF(C208="x",1,0)</f>
        <v>0</v>
      </c>
      <c r="F208" s="62">
        <f t="shared" si="6"/>
        <v>0</v>
      </c>
      <c r="G208" s="145"/>
      <c r="I208" s="112">
        <f t="shared" si="7"/>
        <v>0</v>
      </c>
      <c r="J208" s="39"/>
      <c r="K208" s="19"/>
      <c r="L208" s="23"/>
      <c r="M208" s="29"/>
      <c r="N208" s="27"/>
      <c r="O208" s="25"/>
      <c r="P208" s="51"/>
      <c r="Q208" s="56"/>
      <c r="R208" s="67"/>
      <c r="S208" s="72"/>
      <c r="T208" s="77"/>
    </row>
    <row r="209" spans="1:20" ht="18.600000000000001" thickBot="1" x14ac:dyDescent="0.35">
      <c r="A209" s="203"/>
      <c r="B209" s="16" t="s">
        <v>220</v>
      </c>
      <c r="C209" s="131"/>
      <c r="D209" s="132" t="s">
        <v>555</v>
      </c>
      <c r="E209" s="61">
        <f t="shared" si="8"/>
        <v>0</v>
      </c>
      <c r="F209" s="62">
        <f t="shared" si="6"/>
        <v>0</v>
      </c>
      <c r="G209" s="145"/>
      <c r="I209" s="112">
        <f t="shared" si="7"/>
        <v>0</v>
      </c>
      <c r="J209" s="40"/>
      <c r="K209" s="41"/>
      <c r="L209" s="42"/>
      <c r="M209" s="43"/>
      <c r="N209" s="44"/>
      <c r="O209" s="46"/>
      <c r="P209" s="52"/>
      <c r="Q209" s="57"/>
      <c r="R209" s="68"/>
      <c r="S209" s="73"/>
      <c r="T209" s="78"/>
    </row>
    <row r="210" spans="1:20" ht="18" x14ac:dyDescent="0.3">
      <c r="A210" s="198">
        <v>56</v>
      </c>
      <c r="B210" s="10" t="s">
        <v>221</v>
      </c>
      <c r="C210" s="135"/>
      <c r="D210" s="134"/>
      <c r="E210" s="61">
        <f t="shared" si="8"/>
        <v>0</v>
      </c>
      <c r="F210" s="62">
        <f t="shared" si="6"/>
        <v>0</v>
      </c>
      <c r="G210" s="146">
        <f>E210+E211+E212</f>
        <v>0</v>
      </c>
      <c r="H210" s="112">
        <f>E210+E211+E212+F210+F211+F212</f>
        <v>0</v>
      </c>
      <c r="I210" s="112">
        <f t="shared" si="7"/>
        <v>0</v>
      </c>
      <c r="J210" s="90"/>
      <c r="K210" s="30"/>
      <c r="L210" s="31">
        <f>E211+F210+F212</f>
        <v>0</v>
      </c>
      <c r="M210" s="32"/>
      <c r="N210" s="33">
        <f>F210+E211+F212</f>
        <v>0</v>
      </c>
      <c r="O210" s="47"/>
      <c r="P210" s="53">
        <f>E210+F211+F212</f>
        <v>0</v>
      </c>
      <c r="Q210" s="58"/>
      <c r="R210" s="69"/>
      <c r="S210" s="74"/>
      <c r="T210" s="91"/>
    </row>
    <row r="211" spans="1:20" ht="18" x14ac:dyDescent="0.3">
      <c r="A211" s="199"/>
      <c r="B211" s="11" t="s">
        <v>222</v>
      </c>
      <c r="C211" s="179"/>
      <c r="D211" s="136"/>
      <c r="E211" s="61">
        <f t="shared" si="8"/>
        <v>0</v>
      </c>
      <c r="F211" s="62">
        <f t="shared" si="6"/>
        <v>0</v>
      </c>
      <c r="G211" s="145"/>
      <c r="I211" s="112">
        <f t="shared" si="7"/>
        <v>0</v>
      </c>
      <c r="J211" s="39"/>
      <c r="K211" s="19"/>
      <c r="L211" s="23"/>
      <c r="M211" s="29"/>
      <c r="N211" s="27"/>
      <c r="O211" s="25"/>
      <c r="P211" s="51"/>
      <c r="Q211" s="56"/>
      <c r="R211" s="67"/>
      <c r="S211" s="72"/>
      <c r="T211" s="77"/>
    </row>
    <row r="212" spans="1:20" ht="18.600000000000001" thickBot="1" x14ac:dyDescent="0.35">
      <c r="A212" s="200"/>
      <c r="B212" s="12" t="s">
        <v>223</v>
      </c>
      <c r="C212" s="137"/>
      <c r="D212" s="138"/>
      <c r="E212" s="61">
        <f t="shared" si="8"/>
        <v>0</v>
      </c>
      <c r="F212" s="62">
        <f t="shared" si="6"/>
        <v>0</v>
      </c>
      <c r="G212" s="145"/>
      <c r="I212" s="112">
        <f t="shared" si="7"/>
        <v>0</v>
      </c>
      <c r="J212" s="79"/>
      <c r="K212" s="80"/>
      <c r="L212" s="81"/>
      <c r="M212" s="82"/>
      <c r="N212" s="83"/>
      <c r="O212" s="84"/>
      <c r="P212" s="85"/>
      <c r="Q212" s="86"/>
      <c r="R212" s="87"/>
      <c r="S212" s="88"/>
      <c r="T212" s="89"/>
    </row>
    <row r="213" spans="1:20" ht="18" x14ac:dyDescent="0.3">
      <c r="A213" s="201">
        <v>57</v>
      </c>
      <c r="B213" s="14" t="s">
        <v>224</v>
      </c>
      <c r="C213" s="127"/>
      <c r="D213" s="128" t="s">
        <v>555</v>
      </c>
      <c r="E213" s="61">
        <f>IF(C213="x",1,0)</f>
        <v>0</v>
      </c>
      <c r="F213" s="62">
        <f t="shared" si="6"/>
        <v>0</v>
      </c>
      <c r="G213" s="146">
        <f>E213+E214+E215</f>
        <v>0</v>
      </c>
      <c r="H213" s="112">
        <f>E213+E214+E215+F213+F214+F215</f>
        <v>0</v>
      </c>
      <c r="I213" s="112">
        <f t="shared" si="7"/>
        <v>0</v>
      </c>
      <c r="J213" s="34"/>
      <c r="K213" s="35"/>
      <c r="L213" s="36"/>
      <c r="M213" s="37">
        <f>E215+F213+F214</f>
        <v>0</v>
      </c>
      <c r="N213" s="38"/>
      <c r="O213" s="45">
        <f>E213+F214+F215</f>
        <v>0</v>
      </c>
      <c r="P213" s="50"/>
      <c r="Q213" s="55"/>
      <c r="R213" s="66"/>
      <c r="S213" s="71"/>
      <c r="T213" s="76"/>
    </row>
    <row r="214" spans="1:20" ht="18" x14ac:dyDescent="0.3">
      <c r="A214" s="202"/>
      <c r="B214" s="15" t="s">
        <v>225</v>
      </c>
      <c r="C214" s="129"/>
      <c r="D214" s="130"/>
      <c r="E214" s="61">
        <f t="shared" si="8"/>
        <v>0</v>
      </c>
      <c r="F214" s="62">
        <f t="shared" si="6"/>
        <v>0</v>
      </c>
      <c r="G214" s="145"/>
      <c r="I214" s="112">
        <f t="shared" si="7"/>
        <v>0</v>
      </c>
      <c r="J214" s="39"/>
      <c r="K214" s="19"/>
      <c r="L214" s="23"/>
      <c r="M214" s="29"/>
      <c r="N214" s="27"/>
      <c r="O214" s="25"/>
      <c r="P214" s="51"/>
      <c r="Q214" s="56"/>
      <c r="R214" s="67"/>
      <c r="S214" s="72"/>
      <c r="T214" s="77"/>
    </row>
    <row r="215" spans="1:20" ht="18.600000000000001" thickBot="1" x14ac:dyDescent="0.35">
      <c r="A215" s="203"/>
      <c r="B215" s="16" t="s">
        <v>226</v>
      </c>
      <c r="C215" s="131" t="s">
        <v>555</v>
      </c>
      <c r="D215" s="132"/>
      <c r="E215" s="61">
        <f t="shared" si="8"/>
        <v>0</v>
      </c>
      <c r="F215" s="62">
        <f t="shared" si="6"/>
        <v>0</v>
      </c>
      <c r="G215" s="145"/>
      <c r="I215" s="112">
        <f t="shared" si="7"/>
        <v>0</v>
      </c>
      <c r="J215" s="40"/>
      <c r="K215" s="41"/>
      <c r="L215" s="42"/>
      <c r="M215" s="43"/>
      <c r="N215" s="44"/>
      <c r="O215" s="46"/>
      <c r="P215" s="52"/>
      <c r="Q215" s="57"/>
      <c r="R215" s="68"/>
      <c r="S215" s="73"/>
      <c r="T215" s="78"/>
    </row>
    <row r="216" spans="1:20" ht="18" x14ac:dyDescent="0.3">
      <c r="A216" s="198">
        <v>58</v>
      </c>
      <c r="B216" s="10" t="s">
        <v>227</v>
      </c>
      <c r="C216" s="133"/>
      <c r="D216" s="134" t="s">
        <v>555</v>
      </c>
      <c r="E216" s="61">
        <f t="shared" si="8"/>
        <v>0</v>
      </c>
      <c r="F216" s="62">
        <f t="shared" si="6"/>
        <v>0</v>
      </c>
      <c r="G216" s="146">
        <f>E216+E217+E218</f>
        <v>0</v>
      </c>
      <c r="H216" s="112">
        <f>E216+E217+E218+F216+F217+F218</f>
        <v>0</v>
      </c>
      <c r="I216" s="112">
        <f t="shared" si="7"/>
        <v>0</v>
      </c>
      <c r="J216" s="90"/>
      <c r="K216" s="30"/>
      <c r="L216" s="31"/>
      <c r="M216" s="32">
        <f>E216+F217+F218</f>
        <v>0</v>
      </c>
      <c r="N216" s="33"/>
      <c r="O216" s="47">
        <f>F216+E217+F218</f>
        <v>0</v>
      </c>
      <c r="P216" s="53"/>
      <c r="Q216" s="58"/>
      <c r="R216" s="69"/>
      <c r="S216" s="74">
        <f>F216+F217+E218</f>
        <v>0</v>
      </c>
      <c r="T216" s="91"/>
    </row>
    <row r="217" spans="1:20" ht="18" x14ac:dyDescent="0.3">
      <c r="A217" s="199"/>
      <c r="B217" s="11" t="s">
        <v>228</v>
      </c>
      <c r="C217" s="135"/>
      <c r="D217" s="136"/>
      <c r="E217" s="61">
        <f t="shared" si="8"/>
        <v>0</v>
      </c>
      <c r="F217" s="62">
        <f t="shared" si="6"/>
        <v>0</v>
      </c>
      <c r="G217" s="145"/>
      <c r="I217" s="112">
        <f t="shared" si="7"/>
        <v>0</v>
      </c>
      <c r="J217" s="39"/>
      <c r="K217" s="19"/>
      <c r="L217" s="23"/>
      <c r="M217" s="29"/>
      <c r="N217" s="27"/>
      <c r="O217" s="25"/>
      <c r="P217" s="51"/>
      <c r="Q217" s="56"/>
      <c r="R217" s="67"/>
      <c r="S217" s="72"/>
      <c r="T217" s="77"/>
    </row>
    <row r="218" spans="1:20" ht="18.600000000000001" thickBot="1" x14ac:dyDescent="0.35">
      <c r="A218" s="200"/>
      <c r="B218" s="12" t="s">
        <v>229</v>
      </c>
      <c r="C218" s="137" t="s">
        <v>555</v>
      </c>
      <c r="D218" s="138"/>
      <c r="E218" s="61">
        <f t="shared" si="6"/>
        <v>0</v>
      </c>
      <c r="F218" s="62">
        <f t="shared" si="6"/>
        <v>0</v>
      </c>
      <c r="G218" s="145"/>
      <c r="I218" s="112">
        <f t="shared" si="7"/>
        <v>0</v>
      </c>
      <c r="J218" s="79"/>
      <c r="K218" s="80"/>
      <c r="L218" s="81"/>
      <c r="M218" s="82"/>
      <c r="N218" s="83"/>
      <c r="O218" s="84"/>
      <c r="P218" s="85"/>
      <c r="Q218" s="86"/>
      <c r="R218" s="87"/>
      <c r="S218" s="88"/>
      <c r="T218" s="89"/>
    </row>
    <row r="219" spans="1:20" ht="18" x14ac:dyDescent="0.3">
      <c r="A219" s="201">
        <v>59</v>
      </c>
      <c r="B219" s="14" t="s">
        <v>230</v>
      </c>
      <c r="C219" s="127" t="s">
        <v>555</v>
      </c>
      <c r="D219" s="128"/>
      <c r="E219" s="61">
        <f t="shared" si="6"/>
        <v>0</v>
      </c>
      <c r="F219" s="62">
        <f t="shared" si="6"/>
        <v>0</v>
      </c>
      <c r="G219" s="146">
        <f>E219+E220+E221</f>
        <v>0</v>
      </c>
      <c r="H219" s="112">
        <f>E219+E220+E221+F219+F220+F221</f>
        <v>0</v>
      </c>
      <c r="I219" s="112">
        <f t="shared" si="7"/>
        <v>0</v>
      </c>
      <c r="J219" s="34"/>
      <c r="K219" s="35"/>
      <c r="L219" s="36"/>
      <c r="M219" s="37"/>
      <c r="N219" s="38"/>
      <c r="O219" s="45"/>
      <c r="P219" s="50"/>
      <c r="Q219" s="55">
        <f>F219+E220+F221</f>
        <v>0</v>
      </c>
      <c r="R219" s="66"/>
      <c r="S219" s="71">
        <f>F219+F220+E221</f>
        <v>0</v>
      </c>
      <c r="T219" s="76">
        <f>E219+F220+F221</f>
        <v>0</v>
      </c>
    </row>
    <row r="220" spans="1:20" ht="18" x14ac:dyDescent="0.3">
      <c r="A220" s="202"/>
      <c r="B220" s="15" t="s">
        <v>231</v>
      </c>
      <c r="C220" s="129"/>
      <c r="D220" s="130"/>
      <c r="E220" s="61">
        <f t="shared" si="6"/>
        <v>0</v>
      </c>
      <c r="F220" s="62">
        <f t="shared" si="6"/>
        <v>0</v>
      </c>
      <c r="G220" s="145"/>
      <c r="I220" s="112">
        <f t="shared" si="7"/>
        <v>0</v>
      </c>
      <c r="J220" s="39"/>
      <c r="K220" s="19"/>
      <c r="L220" s="23"/>
      <c r="M220" s="29"/>
      <c r="N220" s="27"/>
      <c r="O220" s="25"/>
      <c r="P220" s="51"/>
      <c r="Q220" s="56"/>
      <c r="R220" s="67"/>
      <c r="S220" s="72"/>
      <c r="T220" s="77"/>
    </row>
    <row r="221" spans="1:20" ht="18.600000000000001" thickBot="1" x14ac:dyDescent="0.35">
      <c r="A221" s="203"/>
      <c r="B221" s="16" t="s">
        <v>232</v>
      </c>
      <c r="C221" s="131"/>
      <c r="D221" s="132"/>
      <c r="E221" s="61">
        <f t="shared" si="6"/>
        <v>0</v>
      </c>
      <c r="F221" s="62">
        <f t="shared" si="6"/>
        <v>0</v>
      </c>
      <c r="G221" s="145"/>
      <c r="I221" s="112">
        <f t="shared" si="7"/>
        <v>0</v>
      </c>
      <c r="J221" s="40"/>
      <c r="K221" s="41"/>
      <c r="L221" s="42"/>
      <c r="M221" s="43"/>
      <c r="N221" s="44"/>
      <c r="O221" s="46"/>
      <c r="P221" s="52"/>
      <c r="Q221" s="57"/>
      <c r="R221" s="68"/>
      <c r="S221" s="73"/>
      <c r="T221" s="78"/>
    </row>
    <row r="222" spans="1:20" ht="18" x14ac:dyDescent="0.3">
      <c r="A222" s="198">
        <v>60</v>
      </c>
      <c r="B222" s="10" t="s">
        <v>233</v>
      </c>
      <c r="C222" s="133"/>
      <c r="D222" s="134" t="s">
        <v>555</v>
      </c>
      <c r="E222" s="61">
        <f t="shared" si="6"/>
        <v>0</v>
      </c>
      <c r="F222" s="62">
        <f t="shared" si="6"/>
        <v>0</v>
      </c>
      <c r="G222" s="146">
        <f>E222+E223+E224</f>
        <v>0</v>
      </c>
      <c r="H222" s="112">
        <f>E222+E223+E224+F222+F223+F224</f>
        <v>0</v>
      </c>
      <c r="I222" s="112">
        <f t="shared" si="7"/>
        <v>0</v>
      </c>
      <c r="J222" s="90">
        <f>F223+F224</f>
        <v>0</v>
      </c>
      <c r="K222" s="30">
        <f>E224+F222+F223</f>
        <v>0</v>
      </c>
      <c r="L222" s="31"/>
      <c r="M222" s="32"/>
      <c r="N222" s="33"/>
      <c r="O222" s="47">
        <f>F222+E223+F224</f>
        <v>0</v>
      </c>
      <c r="P222" s="53"/>
      <c r="Q222" s="58"/>
      <c r="R222" s="69"/>
      <c r="S222" s="74">
        <f>E222+F223+F224</f>
        <v>0</v>
      </c>
      <c r="T222" s="91"/>
    </row>
    <row r="223" spans="1:20" ht="18" x14ac:dyDescent="0.3">
      <c r="A223" s="199"/>
      <c r="B223" s="11" t="s">
        <v>234</v>
      </c>
      <c r="C223" s="135"/>
      <c r="D223" s="136"/>
      <c r="E223" s="61">
        <f t="shared" si="6"/>
        <v>0</v>
      </c>
      <c r="F223" s="62">
        <f t="shared" si="6"/>
        <v>0</v>
      </c>
      <c r="G223" s="145"/>
      <c r="I223" s="112">
        <f t="shared" si="7"/>
        <v>0</v>
      </c>
      <c r="J223" s="39"/>
      <c r="K223" s="19"/>
      <c r="L223" s="23"/>
      <c r="M223" s="29"/>
      <c r="N223" s="27"/>
      <c r="O223" s="25"/>
      <c r="P223" s="51"/>
      <c r="Q223" s="56"/>
      <c r="R223" s="67"/>
      <c r="S223" s="72"/>
      <c r="T223" s="77"/>
    </row>
    <row r="224" spans="1:20" ht="18.600000000000001" thickBot="1" x14ac:dyDescent="0.35">
      <c r="A224" s="200"/>
      <c r="B224" s="12" t="s">
        <v>235</v>
      </c>
      <c r="C224" s="137"/>
      <c r="D224" s="138"/>
      <c r="E224" s="61">
        <f t="shared" si="6"/>
        <v>0</v>
      </c>
      <c r="F224" s="62">
        <f t="shared" si="6"/>
        <v>0</v>
      </c>
      <c r="G224" s="145"/>
      <c r="I224" s="112">
        <f t="shared" si="7"/>
        <v>0</v>
      </c>
      <c r="J224" s="79"/>
      <c r="K224" s="80"/>
      <c r="L224" s="81"/>
      <c r="M224" s="82"/>
      <c r="N224" s="83"/>
      <c r="O224" s="84"/>
      <c r="P224" s="85"/>
      <c r="Q224" s="86"/>
      <c r="R224" s="87"/>
      <c r="S224" s="88"/>
      <c r="T224" s="89"/>
    </row>
    <row r="225" spans="1:20" ht="18" x14ac:dyDescent="0.3">
      <c r="A225" s="201">
        <v>61</v>
      </c>
      <c r="B225" s="14" t="s">
        <v>236</v>
      </c>
      <c r="C225" s="127"/>
      <c r="D225" s="128"/>
      <c r="E225" s="61">
        <f t="shared" si="6"/>
        <v>0</v>
      </c>
      <c r="F225" s="62">
        <f t="shared" si="6"/>
        <v>0</v>
      </c>
      <c r="G225" s="146">
        <f>E225+E226+E227</f>
        <v>0</v>
      </c>
      <c r="H225" s="112">
        <f>E225+E226+E227+F225+F226+F227</f>
        <v>0</v>
      </c>
      <c r="I225" s="112">
        <f t="shared" si="7"/>
        <v>0</v>
      </c>
      <c r="J225" s="34">
        <f>E226+E227+F225</f>
        <v>0</v>
      </c>
      <c r="K225" s="35"/>
      <c r="L225" s="36"/>
      <c r="M225" s="37"/>
      <c r="N225" s="38"/>
      <c r="O225" s="45"/>
      <c r="P225" s="50"/>
      <c r="Q225" s="55"/>
      <c r="R225" s="66"/>
      <c r="S225" s="71"/>
      <c r="T225" s="76"/>
    </row>
    <row r="226" spans="1:20" ht="18" x14ac:dyDescent="0.3">
      <c r="A226" s="202"/>
      <c r="B226" s="15" t="s">
        <v>237</v>
      </c>
      <c r="C226" s="129"/>
      <c r="D226" s="130"/>
      <c r="E226" s="61">
        <f t="shared" si="6"/>
        <v>0</v>
      </c>
      <c r="F226" s="62">
        <f t="shared" si="6"/>
        <v>0</v>
      </c>
      <c r="G226" s="145"/>
      <c r="I226" s="112">
        <f t="shared" si="7"/>
        <v>0</v>
      </c>
      <c r="J226" s="39"/>
      <c r="K226" s="19"/>
      <c r="L226" s="23"/>
      <c r="M226" s="29"/>
      <c r="N226" s="27"/>
      <c r="O226" s="25"/>
      <c r="P226" s="51"/>
      <c r="Q226" s="56"/>
      <c r="R226" s="67"/>
      <c r="S226" s="72"/>
      <c r="T226" s="77"/>
    </row>
    <row r="227" spans="1:20" ht="18.600000000000001" thickBot="1" x14ac:dyDescent="0.35">
      <c r="A227" s="203"/>
      <c r="B227" s="16" t="s">
        <v>238</v>
      </c>
      <c r="C227" s="131"/>
      <c r="D227" s="132"/>
      <c r="E227" s="61">
        <f t="shared" si="6"/>
        <v>0</v>
      </c>
      <c r="F227" s="62">
        <f t="shared" si="6"/>
        <v>0</v>
      </c>
      <c r="G227" s="145"/>
      <c r="I227" s="112">
        <f t="shared" si="7"/>
        <v>0</v>
      </c>
      <c r="J227" s="40"/>
      <c r="K227" s="41"/>
      <c r="L227" s="42"/>
      <c r="M227" s="43"/>
      <c r="N227" s="44"/>
      <c r="O227" s="46"/>
      <c r="P227" s="52"/>
      <c r="Q227" s="57"/>
      <c r="R227" s="68"/>
      <c r="S227" s="73"/>
      <c r="T227" s="78"/>
    </row>
    <row r="228" spans="1:20" ht="18" x14ac:dyDescent="0.3">
      <c r="A228" s="198">
        <v>62</v>
      </c>
      <c r="B228" s="10" t="s">
        <v>239</v>
      </c>
      <c r="C228" s="133" t="s">
        <v>555</v>
      </c>
      <c r="D228" s="134"/>
      <c r="E228" s="61">
        <f t="shared" si="6"/>
        <v>0</v>
      </c>
      <c r="F228" s="62">
        <f t="shared" si="6"/>
        <v>0</v>
      </c>
      <c r="G228" s="146">
        <f>E228+E229+E230</f>
        <v>0</v>
      </c>
      <c r="H228" s="112">
        <f>E228+E229+E230+F228+F229+F230</f>
        <v>0</v>
      </c>
      <c r="I228" s="112">
        <f t="shared" si="7"/>
        <v>0</v>
      </c>
      <c r="J228" s="90"/>
      <c r="K228" s="30">
        <f>E229+E230+F228</f>
        <v>0</v>
      </c>
      <c r="L228" s="31"/>
      <c r="M228" s="32"/>
      <c r="N228" s="33">
        <f>F228+F229+E230</f>
        <v>0</v>
      </c>
      <c r="O228" s="47">
        <f>E228+F229+F230</f>
        <v>0</v>
      </c>
      <c r="P228" s="53"/>
      <c r="Q228" s="58"/>
      <c r="R228" s="69"/>
      <c r="S228" s="74"/>
      <c r="T228" s="91"/>
    </row>
    <row r="229" spans="1:20" ht="18" x14ac:dyDescent="0.3">
      <c r="A229" s="199"/>
      <c r="B229" s="11" t="s">
        <v>240</v>
      </c>
      <c r="C229" s="135"/>
      <c r="D229" s="136"/>
      <c r="E229" s="61">
        <f t="shared" si="6"/>
        <v>0</v>
      </c>
      <c r="F229" s="62">
        <f t="shared" si="6"/>
        <v>0</v>
      </c>
      <c r="G229" s="145"/>
      <c r="I229" s="112">
        <f t="shared" si="7"/>
        <v>0</v>
      </c>
      <c r="J229" s="39"/>
      <c r="K229" s="19"/>
      <c r="L229" s="23"/>
      <c r="M229" s="29"/>
      <c r="N229" s="27"/>
      <c r="O229" s="25"/>
      <c r="P229" s="51"/>
      <c r="Q229" s="56"/>
      <c r="R229" s="67"/>
      <c r="S229" s="72"/>
      <c r="T229" s="77"/>
    </row>
    <row r="230" spans="1:20" ht="18.600000000000001" thickBot="1" x14ac:dyDescent="0.35">
      <c r="A230" s="200"/>
      <c r="B230" s="12" t="s">
        <v>241</v>
      </c>
      <c r="C230" s="137"/>
      <c r="D230" s="138"/>
      <c r="E230" s="61">
        <f t="shared" si="6"/>
        <v>0</v>
      </c>
      <c r="F230" s="62">
        <f t="shared" si="6"/>
        <v>0</v>
      </c>
      <c r="G230" s="145"/>
      <c r="I230" s="112">
        <f t="shared" si="7"/>
        <v>0</v>
      </c>
      <c r="J230" s="79"/>
      <c r="K230" s="80"/>
      <c r="L230" s="81"/>
      <c r="M230" s="82"/>
      <c r="N230" s="83"/>
      <c r="O230" s="84"/>
      <c r="P230" s="85"/>
      <c r="Q230" s="86"/>
      <c r="R230" s="87"/>
      <c r="S230" s="88"/>
      <c r="T230" s="89"/>
    </row>
    <row r="231" spans="1:20" ht="18" x14ac:dyDescent="0.3">
      <c r="A231" s="201">
        <v>63</v>
      </c>
      <c r="B231" s="14" t="s">
        <v>242</v>
      </c>
      <c r="C231" s="127"/>
      <c r="D231" s="128"/>
      <c r="E231" s="61">
        <f t="shared" si="6"/>
        <v>0</v>
      </c>
      <c r="F231" s="62">
        <f t="shared" si="6"/>
        <v>0</v>
      </c>
      <c r="G231" s="146">
        <f>E231+E232+E233</f>
        <v>0</v>
      </c>
      <c r="H231" s="112">
        <f>E231+E232+E233+F231+F232+F233</f>
        <v>0</v>
      </c>
      <c r="I231" s="112">
        <f t="shared" si="7"/>
        <v>0</v>
      </c>
      <c r="J231" s="34"/>
      <c r="K231" s="35"/>
      <c r="L231" s="36"/>
      <c r="M231" s="37"/>
      <c r="N231" s="38">
        <f>E231+F232+F233</f>
        <v>0</v>
      </c>
      <c r="O231" s="45">
        <f>F231+F232+E233</f>
        <v>0</v>
      </c>
      <c r="P231" s="50"/>
      <c r="Q231" s="55"/>
      <c r="R231" s="66"/>
      <c r="S231" s="71"/>
      <c r="T231" s="76"/>
    </row>
    <row r="232" spans="1:20" ht="18" x14ac:dyDescent="0.3">
      <c r="A232" s="202"/>
      <c r="B232" s="15" t="s">
        <v>243</v>
      </c>
      <c r="C232" s="129"/>
      <c r="D232" s="130"/>
      <c r="E232" s="61">
        <f t="shared" si="6"/>
        <v>0</v>
      </c>
      <c r="F232" s="62">
        <f t="shared" si="6"/>
        <v>0</v>
      </c>
      <c r="G232" s="145"/>
      <c r="I232" s="112">
        <f t="shared" si="7"/>
        <v>0</v>
      </c>
      <c r="J232" s="39"/>
      <c r="K232" s="19"/>
      <c r="L232" s="23"/>
      <c r="M232" s="29"/>
      <c r="N232" s="27"/>
      <c r="O232" s="25"/>
      <c r="P232" s="51"/>
      <c r="Q232" s="56"/>
      <c r="R232" s="67"/>
      <c r="S232" s="72"/>
      <c r="T232" s="77"/>
    </row>
    <row r="233" spans="1:20" ht="18.600000000000001" thickBot="1" x14ac:dyDescent="0.35">
      <c r="A233" s="203"/>
      <c r="B233" s="16" t="s">
        <v>244</v>
      </c>
      <c r="C233" s="131"/>
      <c r="D233" s="132" t="s">
        <v>555</v>
      </c>
      <c r="E233" s="61">
        <f t="shared" si="6"/>
        <v>0</v>
      </c>
      <c r="F233" s="62">
        <f t="shared" si="6"/>
        <v>0</v>
      </c>
      <c r="G233" s="145"/>
      <c r="I233" s="112">
        <f t="shared" si="7"/>
        <v>0</v>
      </c>
      <c r="J233" s="40"/>
      <c r="K233" s="41"/>
      <c r="L233" s="42"/>
      <c r="M233" s="43"/>
      <c r="N233" s="44"/>
      <c r="O233" s="46"/>
      <c r="P233" s="52"/>
      <c r="Q233" s="57"/>
      <c r="R233" s="68"/>
      <c r="S233" s="73"/>
      <c r="T233" s="78"/>
    </row>
    <row r="234" spans="1:20" ht="18" x14ac:dyDescent="0.3">
      <c r="A234" s="198">
        <v>64</v>
      </c>
      <c r="B234" s="10" t="s">
        <v>245</v>
      </c>
      <c r="C234" s="133"/>
      <c r="D234" s="134"/>
      <c r="E234" s="61">
        <f t="shared" si="6"/>
        <v>0</v>
      </c>
      <c r="F234" s="62">
        <f t="shared" si="6"/>
        <v>0</v>
      </c>
      <c r="G234" s="146">
        <f>E234+E235+E236</f>
        <v>0</v>
      </c>
      <c r="H234" s="112">
        <f>E234+E235+E236+F234+F235+F236</f>
        <v>0</v>
      </c>
      <c r="I234" s="112">
        <f t="shared" si="7"/>
        <v>0</v>
      </c>
      <c r="J234" s="90"/>
      <c r="K234" s="30"/>
      <c r="L234" s="31"/>
      <c r="M234" s="32"/>
      <c r="N234" s="33"/>
      <c r="O234" s="47"/>
      <c r="P234" s="53"/>
      <c r="Q234" s="58"/>
      <c r="R234" s="69"/>
      <c r="S234" s="74"/>
      <c r="T234" s="91">
        <f>E234+F235+F236</f>
        <v>0</v>
      </c>
    </row>
    <row r="235" spans="1:20" ht="18" x14ac:dyDescent="0.3">
      <c r="A235" s="199"/>
      <c r="B235" s="11" t="s">
        <v>246</v>
      </c>
      <c r="C235" s="135"/>
      <c r="D235" s="136"/>
      <c r="E235" s="61">
        <f t="shared" si="6"/>
        <v>0</v>
      </c>
      <c r="F235" s="62">
        <f t="shared" si="6"/>
        <v>0</v>
      </c>
      <c r="G235" s="145"/>
      <c r="I235" s="112">
        <f t="shared" si="7"/>
        <v>0</v>
      </c>
      <c r="J235" s="39"/>
      <c r="K235" s="19"/>
      <c r="L235" s="23"/>
      <c r="M235" s="29"/>
      <c r="N235" s="27"/>
      <c r="O235" s="25"/>
      <c r="P235" s="51"/>
      <c r="Q235" s="56"/>
      <c r="R235" s="67"/>
      <c r="S235" s="72"/>
      <c r="T235" s="77"/>
    </row>
    <row r="236" spans="1:20" ht="18.600000000000001" thickBot="1" x14ac:dyDescent="0.35">
      <c r="A236" s="200"/>
      <c r="B236" s="12" t="s">
        <v>247</v>
      </c>
      <c r="C236" s="137"/>
      <c r="D236" s="138"/>
      <c r="E236" s="61">
        <f t="shared" si="6"/>
        <v>0</v>
      </c>
      <c r="F236" s="62">
        <f t="shared" si="6"/>
        <v>0</v>
      </c>
      <c r="G236" s="145"/>
      <c r="I236" s="112">
        <f t="shared" si="7"/>
        <v>0</v>
      </c>
      <c r="J236" s="79"/>
      <c r="K236" s="80"/>
      <c r="L236" s="81"/>
      <c r="M236" s="82"/>
      <c r="N236" s="83"/>
      <c r="O236" s="84"/>
      <c r="P236" s="85"/>
      <c r="Q236" s="86"/>
      <c r="R236" s="87"/>
      <c r="S236" s="88"/>
      <c r="T236" s="89"/>
    </row>
    <row r="237" spans="1:20" ht="18" x14ac:dyDescent="0.3">
      <c r="A237" s="201">
        <v>65</v>
      </c>
      <c r="B237" s="14" t="s">
        <v>248</v>
      </c>
      <c r="C237" s="127"/>
      <c r="D237" s="128"/>
      <c r="E237" s="61">
        <f t="shared" si="6"/>
        <v>0</v>
      </c>
      <c r="F237" s="62">
        <f t="shared" si="6"/>
        <v>0</v>
      </c>
      <c r="G237" s="146">
        <f>E237+E238+E239</f>
        <v>0</v>
      </c>
      <c r="H237" s="112">
        <f>E237+E238+E239+F237+F238+F239</f>
        <v>0</v>
      </c>
      <c r="I237" s="112">
        <f t="shared" si="7"/>
        <v>0</v>
      </c>
      <c r="J237" s="34"/>
      <c r="K237" s="35"/>
      <c r="L237" s="36"/>
      <c r="M237" s="37"/>
      <c r="N237" s="38">
        <f>F237+E238+F239</f>
        <v>0</v>
      </c>
      <c r="O237" s="45"/>
      <c r="P237" s="50"/>
      <c r="Q237" s="55"/>
      <c r="R237" s="66">
        <f>F237+F238+E239</f>
        <v>0</v>
      </c>
      <c r="S237" s="71"/>
      <c r="T237" s="76"/>
    </row>
    <row r="238" spans="1:20" ht="18" x14ac:dyDescent="0.3">
      <c r="A238" s="202"/>
      <c r="B238" s="15" t="s">
        <v>249</v>
      </c>
      <c r="C238" s="129" t="s">
        <v>555</v>
      </c>
      <c r="D238" s="130"/>
      <c r="E238" s="61">
        <f t="shared" ref="E238:F301" si="9">IF(C238="x",1,0)</f>
        <v>0</v>
      </c>
      <c r="F238" s="62">
        <f t="shared" si="9"/>
        <v>0</v>
      </c>
      <c r="G238" s="145"/>
      <c r="I238" s="112">
        <f t="shared" si="7"/>
        <v>0</v>
      </c>
      <c r="J238" s="39"/>
      <c r="K238" s="19"/>
      <c r="L238" s="23"/>
      <c r="M238" s="29"/>
      <c r="N238" s="27"/>
      <c r="O238" s="25"/>
      <c r="P238" s="51"/>
      <c r="Q238" s="56"/>
      <c r="R238" s="67"/>
      <c r="S238" s="72"/>
      <c r="T238" s="77"/>
    </row>
    <row r="239" spans="1:20" ht="18.600000000000001" thickBot="1" x14ac:dyDescent="0.35">
      <c r="A239" s="203"/>
      <c r="B239" s="16" t="s">
        <v>250</v>
      </c>
      <c r="C239" s="131"/>
      <c r="D239" s="132" t="s">
        <v>555</v>
      </c>
      <c r="E239" s="61">
        <f t="shared" si="9"/>
        <v>0</v>
      </c>
      <c r="F239" s="62">
        <f t="shared" si="9"/>
        <v>0</v>
      </c>
      <c r="G239" s="145"/>
      <c r="I239" s="112">
        <f t="shared" ref="I239:I302" si="10">E239+F239</f>
        <v>0</v>
      </c>
      <c r="J239" s="40"/>
      <c r="K239" s="41"/>
      <c r="L239" s="42"/>
      <c r="M239" s="43"/>
      <c r="N239" s="44"/>
      <c r="O239" s="46"/>
      <c r="P239" s="52"/>
      <c r="Q239" s="57"/>
      <c r="R239" s="68"/>
      <c r="S239" s="73"/>
      <c r="T239" s="78"/>
    </row>
    <row r="240" spans="1:20" ht="18" x14ac:dyDescent="0.3">
      <c r="A240" s="204">
        <v>66</v>
      </c>
      <c r="B240" s="10" t="s">
        <v>251</v>
      </c>
      <c r="C240" s="133"/>
      <c r="D240" s="134" t="s">
        <v>555</v>
      </c>
      <c r="E240" s="61">
        <f t="shared" si="9"/>
        <v>0</v>
      </c>
      <c r="F240" s="62">
        <f t="shared" si="9"/>
        <v>0</v>
      </c>
      <c r="G240" s="146">
        <f>E240+E241+E242</f>
        <v>0</v>
      </c>
      <c r="H240" s="112">
        <f>E240+E241+E242+F240+F241+F242</f>
        <v>0</v>
      </c>
      <c r="I240" s="112">
        <f t="shared" si="10"/>
        <v>0</v>
      </c>
      <c r="J240" s="90"/>
      <c r="K240" s="30"/>
      <c r="L240" s="31">
        <f>E242+F240+F241</f>
        <v>0</v>
      </c>
      <c r="M240" s="32"/>
      <c r="N240" s="33"/>
      <c r="O240" s="47">
        <f>F240+E241+F242</f>
        <v>0</v>
      </c>
      <c r="P240" s="53"/>
      <c r="Q240" s="58"/>
      <c r="R240" s="69">
        <f>F240+E241+F242</f>
        <v>0</v>
      </c>
      <c r="S240" s="74">
        <f>E240+F241+F242</f>
        <v>0</v>
      </c>
      <c r="T240" s="91"/>
    </row>
    <row r="241" spans="1:20" ht="18" x14ac:dyDescent="0.3">
      <c r="A241" s="205"/>
      <c r="B241" s="11" t="s">
        <v>252</v>
      </c>
      <c r="C241" s="135"/>
      <c r="D241" s="136"/>
      <c r="E241" s="61">
        <f t="shared" si="9"/>
        <v>0</v>
      </c>
      <c r="F241" s="62">
        <f t="shared" si="9"/>
        <v>0</v>
      </c>
      <c r="G241" s="145"/>
      <c r="I241" s="112">
        <f t="shared" si="10"/>
        <v>0</v>
      </c>
      <c r="J241" s="39"/>
      <c r="K241" s="19"/>
      <c r="L241" s="23"/>
      <c r="M241" s="29"/>
      <c r="N241" s="27"/>
      <c r="O241" s="25"/>
      <c r="P241" s="51"/>
      <c r="Q241" s="56"/>
      <c r="R241" s="67"/>
      <c r="S241" s="72"/>
      <c r="T241" s="77"/>
    </row>
    <row r="242" spans="1:20" ht="18.600000000000001" thickBot="1" x14ac:dyDescent="0.35">
      <c r="A242" s="206"/>
      <c r="B242" s="12" t="s">
        <v>253</v>
      </c>
      <c r="C242" s="137" t="s">
        <v>555</v>
      </c>
      <c r="D242" s="138"/>
      <c r="E242" s="61">
        <f t="shared" si="9"/>
        <v>0</v>
      </c>
      <c r="F242" s="62">
        <f t="shared" si="9"/>
        <v>0</v>
      </c>
      <c r="G242" s="145"/>
      <c r="I242" s="112">
        <f t="shared" si="10"/>
        <v>0</v>
      </c>
      <c r="J242" s="79"/>
      <c r="K242" s="80"/>
      <c r="L242" s="81"/>
      <c r="M242" s="82"/>
      <c r="N242" s="83"/>
      <c r="O242" s="84"/>
      <c r="P242" s="85"/>
      <c r="Q242" s="86"/>
      <c r="R242" s="87"/>
      <c r="S242" s="88"/>
      <c r="T242" s="89"/>
    </row>
    <row r="243" spans="1:20" ht="18" x14ac:dyDescent="0.3">
      <c r="A243" s="201">
        <v>67</v>
      </c>
      <c r="B243" s="14" t="s">
        <v>254</v>
      </c>
      <c r="C243" s="127"/>
      <c r="D243" s="128" t="s">
        <v>555</v>
      </c>
      <c r="E243" s="61">
        <f t="shared" si="9"/>
        <v>0</v>
      </c>
      <c r="F243" s="62">
        <f t="shared" si="9"/>
        <v>0</v>
      </c>
      <c r="G243" s="146">
        <f>E243+E244+E245</f>
        <v>0</v>
      </c>
      <c r="H243" s="112">
        <f>E243+E244+E245+F243+F244+F245</f>
        <v>0</v>
      </c>
      <c r="I243" s="112">
        <f t="shared" si="10"/>
        <v>0</v>
      </c>
      <c r="J243" s="34"/>
      <c r="K243" s="35"/>
      <c r="L243" s="36"/>
      <c r="M243" s="37"/>
      <c r="N243" s="38">
        <f>F243+F244+E245</f>
        <v>0</v>
      </c>
      <c r="O243" s="45">
        <f>F243+E244+F245</f>
        <v>0</v>
      </c>
      <c r="P243" s="50">
        <f>E243+F244+F245</f>
        <v>0</v>
      </c>
      <c r="Q243" s="55"/>
      <c r="R243" s="66"/>
      <c r="S243" s="71"/>
      <c r="T243" s="76"/>
    </row>
    <row r="244" spans="1:20" ht="18" x14ac:dyDescent="0.3">
      <c r="A244" s="202"/>
      <c r="B244" s="15" t="s">
        <v>255</v>
      </c>
      <c r="C244" s="129" t="s">
        <v>555</v>
      </c>
      <c r="D244" s="130"/>
      <c r="E244" s="61">
        <f t="shared" si="9"/>
        <v>0</v>
      </c>
      <c r="F244" s="62">
        <f t="shared" si="9"/>
        <v>0</v>
      </c>
      <c r="G244" s="145"/>
      <c r="I244" s="112">
        <f t="shared" si="10"/>
        <v>0</v>
      </c>
      <c r="J244" s="39"/>
      <c r="K244" s="19"/>
      <c r="L244" s="23"/>
      <c r="M244" s="29"/>
      <c r="N244" s="27"/>
      <c r="O244" s="25"/>
      <c r="P244" s="51"/>
      <c r="Q244" s="56"/>
      <c r="R244" s="67"/>
      <c r="S244" s="72"/>
      <c r="T244" s="77"/>
    </row>
    <row r="245" spans="1:20" ht="18.600000000000001" thickBot="1" x14ac:dyDescent="0.35">
      <c r="A245" s="203"/>
      <c r="B245" s="16" t="s">
        <v>256</v>
      </c>
      <c r="C245" s="131"/>
      <c r="D245" s="132"/>
      <c r="E245" s="61">
        <f t="shared" si="9"/>
        <v>0</v>
      </c>
      <c r="F245" s="62">
        <f t="shared" si="9"/>
        <v>0</v>
      </c>
      <c r="G245" s="145"/>
      <c r="I245" s="112">
        <f t="shared" si="10"/>
        <v>0</v>
      </c>
      <c r="J245" s="40"/>
      <c r="K245" s="41"/>
      <c r="L245" s="42"/>
      <c r="M245" s="43"/>
      <c r="N245" s="44"/>
      <c r="O245" s="46"/>
      <c r="P245" s="52"/>
      <c r="Q245" s="57"/>
      <c r="R245" s="68"/>
      <c r="S245" s="73"/>
      <c r="T245" s="78"/>
    </row>
    <row r="246" spans="1:20" ht="18" x14ac:dyDescent="0.3">
      <c r="A246" s="198">
        <v>68</v>
      </c>
      <c r="B246" s="10" t="s">
        <v>258</v>
      </c>
      <c r="C246" s="133"/>
      <c r="D246" s="134"/>
      <c r="E246" s="61">
        <f t="shared" si="9"/>
        <v>0</v>
      </c>
      <c r="F246" s="62">
        <f t="shared" si="9"/>
        <v>0</v>
      </c>
      <c r="G246" s="146">
        <f>E246+E247+E248</f>
        <v>0</v>
      </c>
      <c r="H246" s="112">
        <f>E246+E247+E248+F246+F247+F248</f>
        <v>0</v>
      </c>
      <c r="I246" s="112">
        <f t="shared" si="10"/>
        <v>0</v>
      </c>
      <c r="J246" s="90"/>
      <c r="K246" s="30"/>
      <c r="L246" s="31">
        <f>E247+F246+F248</f>
        <v>0</v>
      </c>
      <c r="M246" s="32"/>
      <c r="N246" s="33">
        <f>F246+F247+E248</f>
        <v>0</v>
      </c>
      <c r="O246" s="47"/>
      <c r="P246" s="53"/>
      <c r="Q246" s="58"/>
      <c r="R246" s="69"/>
      <c r="S246" s="74"/>
      <c r="T246" s="91">
        <f>E246+F247+E248</f>
        <v>0</v>
      </c>
    </row>
    <row r="247" spans="1:20" ht="18" x14ac:dyDescent="0.3">
      <c r="A247" s="199"/>
      <c r="B247" s="11" t="s">
        <v>257</v>
      </c>
      <c r="C247" s="135"/>
      <c r="D247" s="136"/>
      <c r="E247" s="61">
        <f t="shared" si="9"/>
        <v>0</v>
      </c>
      <c r="F247" s="62">
        <f t="shared" si="9"/>
        <v>0</v>
      </c>
      <c r="G247" s="145"/>
      <c r="I247" s="112">
        <f t="shared" si="10"/>
        <v>0</v>
      </c>
      <c r="J247" s="39"/>
      <c r="K247" s="19"/>
      <c r="L247" s="23"/>
      <c r="M247" s="29"/>
      <c r="N247" s="27"/>
      <c r="O247" s="25"/>
      <c r="P247" s="51"/>
      <c r="Q247" s="56"/>
      <c r="R247" s="67"/>
      <c r="S247" s="72"/>
      <c r="T247" s="77"/>
    </row>
    <row r="248" spans="1:20" ht="18.600000000000001" thickBot="1" x14ac:dyDescent="0.35">
      <c r="A248" s="200"/>
      <c r="B248" s="12" t="s">
        <v>259</v>
      </c>
      <c r="C248" s="137"/>
      <c r="D248" s="138" t="s">
        <v>555</v>
      </c>
      <c r="E248" s="61">
        <f t="shared" si="9"/>
        <v>0</v>
      </c>
      <c r="F248" s="62">
        <f t="shared" si="9"/>
        <v>0</v>
      </c>
      <c r="G248" s="145"/>
      <c r="I248" s="112">
        <f t="shared" si="10"/>
        <v>0</v>
      </c>
      <c r="J248" s="79"/>
      <c r="K248" s="80"/>
      <c r="L248" s="81"/>
      <c r="M248" s="82"/>
      <c r="N248" s="83"/>
      <c r="O248" s="84"/>
      <c r="P248" s="85"/>
      <c r="Q248" s="86"/>
      <c r="R248" s="87"/>
      <c r="S248" s="88"/>
      <c r="T248" s="89"/>
    </row>
    <row r="249" spans="1:20" ht="18" x14ac:dyDescent="0.3">
      <c r="A249" s="201">
        <v>69</v>
      </c>
      <c r="B249" s="14" t="s">
        <v>260</v>
      </c>
      <c r="C249" s="127"/>
      <c r="D249" s="128"/>
      <c r="E249" s="61">
        <f t="shared" si="9"/>
        <v>0</v>
      </c>
      <c r="F249" s="62">
        <f t="shared" si="9"/>
        <v>0</v>
      </c>
      <c r="G249" s="146">
        <f>E249+E250+E251</f>
        <v>0</v>
      </c>
      <c r="H249" s="112">
        <f>E249+E250+E251+F249+F250+F251</f>
        <v>0</v>
      </c>
      <c r="I249" s="112">
        <f t="shared" si="10"/>
        <v>0</v>
      </c>
      <c r="J249" s="34">
        <f>E249+E251</f>
        <v>0</v>
      </c>
      <c r="K249" s="35"/>
      <c r="L249" s="36"/>
      <c r="M249" s="37"/>
      <c r="N249" s="38">
        <f>F249+F250+E251</f>
        <v>0</v>
      </c>
      <c r="O249" s="45"/>
      <c r="P249" s="50"/>
      <c r="Q249" s="55"/>
      <c r="R249" s="66"/>
      <c r="S249" s="71">
        <f>E249+F250+F251</f>
        <v>0</v>
      </c>
      <c r="T249" s="76"/>
    </row>
    <row r="250" spans="1:20" ht="18" x14ac:dyDescent="0.3">
      <c r="A250" s="202"/>
      <c r="B250" s="15" t="s">
        <v>261</v>
      </c>
      <c r="C250" s="129"/>
      <c r="D250" s="130"/>
      <c r="E250" s="61">
        <f t="shared" si="9"/>
        <v>0</v>
      </c>
      <c r="F250" s="62">
        <f t="shared" si="9"/>
        <v>0</v>
      </c>
      <c r="G250" s="145"/>
      <c r="I250" s="112">
        <f t="shared" si="10"/>
        <v>0</v>
      </c>
      <c r="J250" s="39"/>
      <c r="K250" s="19"/>
      <c r="L250" s="23"/>
      <c r="M250" s="29"/>
      <c r="N250" s="27"/>
      <c r="O250" s="25"/>
      <c r="P250" s="51"/>
      <c r="Q250" s="56"/>
      <c r="R250" s="67"/>
      <c r="S250" s="72"/>
      <c r="T250" s="77"/>
    </row>
    <row r="251" spans="1:20" ht="18.600000000000001" thickBot="1" x14ac:dyDescent="0.35">
      <c r="A251" s="203"/>
      <c r="B251" s="16" t="s">
        <v>262</v>
      </c>
      <c r="C251" s="131"/>
      <c r="D251" s="132"/>
      <c r="E251" s="61">
        <f t="shared" si="9"/>
        <v>0</v>
      </c>
      <c r="F251" s="62">
        <f t="shared" si="9"/>
        <v>0</v>
      </c>
      <c r="G251" s="145"/>
      <c r="I251" s="112">
        <f t="shared" si="10"/>
        <v>0</v>
      </c>
      <c r="J251" s="40"/>
      <c r="K251" s="41"/>
      <c r="L251" s="42"/>
      <c r="M251" s="43"/>
      <c r="N251" s="44"/>
      <c r="O251" s="46"/>
      <c r="P251" s="52"/>
      <c r="Q251" s="57"/>
      <c r="R251" s="68"/>
      <c r="S251" s="73"/>
      <c r="T251" s="78"/>
    </row>
    <row r="252" spans="1:20" ht="18" x14ac:dyDescent="0.3">
      <c r="A252" s="198">
        <v>70</v>
      </c>
      <c r="B252" s="10" t="s">
        <v>263</v>
      </c>
      <c r="C252" s="133"/>
      <c r="D252" s="134"/>
      <c r="E252" s="61">
        <f t="shared" si="9"/>
        <v>0</v>
      </c>
      <c r="F252" s="62">
        <f t="shared" si="9"/>
        <v>0</v>
      </c>
      <c r="G252" s="146">
        <f>E252+E253+E254</f>
        <v>0</v>
      </c>
      <c r="H252" s="112">
        <f>E252+E253+E254+F252+F253+F254</f>
        <v>0</v>
      </c>
      <c r="I252" s="112">
        <f t="shared" si="10"/>
        <v>0</v>
      </c>
      <c r="J252" s="90"/>
      <c r="K252" s="30"/>
      <c r="L252" s="31">
        <f>E252+F253+F254</f>
        <v>0</v>
      </c>
      <c r="M252" s="32"/>
      <c r="N252" s="33"/>
      <c r="O252" s="47"/>
      <c r="P252" s="53"/>
      <c r="Q252" s="58"/>
      <c r="R252" s="69"/>
      <c r="S252" s="74"/>
      <c r="T252" s="91"/>
    </row>
    <row r="253" spans="1:20" ht="18" x14ac:dyDescent="0.3">
      <c r="A253" s="199"/>
      <c r="B253" s="11" t="s">
        <v>264</v>
      </c>
      <c r="C253" s="135"/>
      <c r="D253" s="136" t="s">
        <v>555</v>
      </c>
      <c r="E253" s="61">
        <f t="shared" si="9"/>
        <v>0</v>
      </c>
      <c r="F253" s="62">
        <f t="shared" si="9"/>
        <v>0</v>
      </c>
      <c r="G253" s="145"/>
      <c r="I253" s="112">
        <f t="shared" si="10"/>
        <v>0</v>
      </c>
      <c r="J253" s="39"/>
      <c r="K253" s="19"/>
      <c r="L253" s="23"/>
      <c r="M253" s="29"/>
      <c r="N253" s="27"/>
      <c r="O253" s="25"/>
      <c r="P253" s="51"/>
      <c r="Q253" s="56"/>
      <c r="R253" s="67"/>
      <c r="S253" s="72"/>
      <c r="T253" s="77"/>
    </row>
    <row r="254" spans="1:20" ht="18.600000000000001" thickBot="1" x14ac:dyDescent="0.35">
      <c r="A254" s="200"/>
      <c r="B254" s="12" t="s">
        <v>265</v>
      </c>
      <c r="C254" s="137"/>
      <c r="D254" s="138"/>
      <c r="E254" s="61">
        <f t="shared" si="9"/>
        <v>0</v>
      </c>
      <c r="F254" s="62">
        <f t="shared" si="9"/>
        <v>0</v>
      </c>
      <c r="G254" s="145"/>
      <c r="I254" s="112">
        <f t="shared" si="10"/>
        <v>0</v>
      </c>
      <c r="J254" s="79"/>
      <c r="K254" s="80"/>
      <c r="L254" s="81"/>
      <c r="M254" s="82"/>
      <c r="N254" s="83"/>
      <c r="O254" s="84"/>
      <c r="P254" s="85"/>
      <c r="Q254" s="86"/>
      <c r="R254" s="87"/>
      <c r="S254" s="88"/>
      <c r="T254" s="89"/>
    </row>
    <row r="255" spans="1:20" ht="18" x14ac:dyDescent="0.3">
      <c r="A255" s="201">
        <v>71</v>
      </c>
      <c r="B255" s="14" t="s">
        <v>266</v>
      </c>
      <c r="C255" s="127"/>
      <c r="D255" s="128"/>
      <c r="E255" s="61">
        <f t="shared" si="9"/>
        <v>0</v>
      </c>
      <c r="F255" s="62">
        <f t="shared" si="9"/>
        <v>0</v>
      </c>
      <c r="G255" s="146">
        <f>E255+E256+E257</f>
        <v>0</v>
      </c>
      <c r="H255" s="112">
        <f>E255+E256+E257+F255+F256+F257</f>
        <v>0</v>
      </c>
      <c r="I255" s="112">
        <f t="shared" si="10"/>
        <v>0</v>
      </c>
      <c r="J255" s="34"/>
      <c r="K255" s="35"/>
      <c r="L255" s="36"/>
      <c r="M255" s="37"/>
      <c r="N255" s="38"/>
      <c r="O255" s="45"/>
      <c r="P255" s="50"/>
      <c r="Q255" s="55">
        <f>F255+F256+E257</f>
        <v>0</v>
      </c>
      <c r="R255" s="66"/>
      <c r="S255" s="71"/>
      <c r="T255" s="76">
        <f>F255+E256+F257</f>
        <v>0</v>
      </c>
    </row>
    <row r="256" spans="1:20" ht="18" x14ac:dyDescent="0.3">
      <c r="A256" s="202"/>
      <c r="B256" s="15" t="s">
        <v>267</v>
      </c>
      <c r="C256" s="129"/>
      <c r="D256" s="130"/>
      <c r="E256" s="61">
        <f t="shared" si="9"/>
        <v>0</v>
      </c>
      <c r="F256" s="62">
        <f t="shared" si="9"/>
        <v>0</v>
      </c>
      <c r="G256" s="145"/>
      <c r="I256" s="112">
        <f t="shared" si="10"/>
        <v>0</v>
      </c>
      <c r="J256" s="39"/>
      <c r="K256" s="19"/>
      <c r="L256" s="23"/>
      <c r="M256" s="29"/>
      <c r="N256" s="27"/>
      <c r="O256" s="25"/>
      <c r="P256" s="51"/>
      <c r="Q256" s="56"/>
      <c r="R256" s="67"/>
      <c r="S256" s="72"/>
      <c r="T256" s="77"/>
    </row>
    <row r="257" spans="1:20" ht="18.600000000000001" thickBot="1" x14ac:dyDescent="0.35">
      <c r="A257" s="203"/>
      <c r="B257" s="16" t="s">
        <v>268</v>
      </c>
      <c r="C257" s="131"/>
      <c r="D257" s="132"/>
      <c r="E257" s="61">
        <f t="shared" si="9"/>
        <v>0</v>
      </c>
      <c r="F257" s="62">
        <f t="shared" si="9"/>
        <v>0</v>
      </c>
      <c r="G257" s="145"/>
      <c r="I257" s="112">
        <f t="shared" si="10"/>
        <v>0</v>
      </c>
      <c r="J257" s="40"/>
      <c r="K257" s="41"/>
      <c r="L257" s="42"/>
      <c r="M257" s="43"/>
      <c r="N257" s="44"/>
      <c r="O257" s="46"/>
      <c r="P257" s="52"/>
      <c r="Q257" s="57"/>
      <c r="R257" s="68"/>
      <c r="S257" s="73"/>
      <c r="T257" s="78"/>
    </row>
    <row r="258" spans="1:20" ht="18" x14ac:dyDescent="0.3">
      <c r="A258" s="198">
        <v>72</v>
      </c>
      <c r="B258" s="10" t="s">
        <v>269</v>
      </c>
      <c r="C258" s="133"/>
      <c r="D258" s="134"/>
      <c r="E258" s="61">
        <f t="shared" si="9"/>
        <v>0</v>
      </c>
      <c r="F258" s="62">
        <f t="shared" si="9"/>
        <v>0</v>
      </c>
      <c r="G258" s="146">
        <f>E258+E259+E260</f>
        <v>0</v>
      </c>
      <c r="H258" s="112">
        <f>E258+E259+E260+F258+F259+F260</f>
        <v>0</v>
      </c>
      <c r="I258" s="112">
        <f t="shared" si="10"/>
        <v>0</v>
      </c>
      <c r="J258" s="90">
        <f>E260+F258+F259</f>
        <v>0</v>
      </c>
      <c r="K258" s="30"/>
      <c r="L258" s="31"/>
      <c r="M258" s="32"/>
      <c r="N258" s="33"/>
      <c r="O258" s="47"/>
      <c r="P258" s="53"/>
      <c r="Q258" s="58"/>
      <c r="R258" s="69"/>
      <c r="S258" s="74"/>
      <c r="T258" s="91"/>
    </row>
    <row r="259" spans="1:20" ht="18" x14ac:dyDescent="0.3">
      <c r="A259" s="199"/>
      <c r="B259" s="11" t="s">
        <v>270</v>
      </c>
      <c r="C259" s="135"/>
      <c r="D259" s="136"/>
      <c r="E259" s="61">
        <f t="shared" si="9"/>
        <v>0</v>
      </c>
      <c r="F259" s="62">
        <f t="shared" si="9"/>
        <v>0</v>
      </c>
      <c r="G259" s="145"/>
      <c r="I259" s="112">
        <f t="shared" si="10"/>
        <v>0</v>
      </c>
      <c r="J259" s="39"/>
      <c r="K259" s="19"/>
      <c r="L259" s="23"/>
      <c r="M259" s="29"/>
      <c r="N259" s="27"/>
      <c r="O259" s="25"/>
      <c r="P259" s="51"/>
      <c r="Q259" s="56"/>
      <c r="R259" s="67"/>
      <c r="S259" s="72"/>
      <c r="T259" s="77"/>
    </row>
    <row r="260" spans="1:20" ht="18.600000000000001" thickBot="1" x14ac:dyDescent="0.35">
      <c r="A260" s="200"/>
      <c r="B260" s="12" t="s">
        <v>271</v>
      </c>
      <c r="C260" s="137"/>
      <c r="D260" s="138"/>
      <c r="E260" s="61">
        <f t="shared" si="9"/>
        <v>0</v>
      </c>
      <c r="F260" s="62">
        <f t="shared" si="9"/>
        <v>0</v>
      </c>
      <c r="G260" s="145"/>
      <c r="I260" s="112">
        <f t="shared" si="10"/>
        <v>0</v>
      </c>
      <c r="J260" s="79"/>
      <c r="K260" s="80"/>
      <c r="L260" s="81"/>
      <c r="M260" s="82"/>
      <c r="N260" s="83"/>
      <c r="O260" s="84"/>
      <c r="P260" s="85"/>
      <c r="Q260" s="86"/>
      <c r="R260" s="87"/>
      <c r="S260" s="88"/>
      <c r="T260" s="89"/>
    </row>
    <row r="261" spans="1:20" ht="18" x14ac:dyDescent="0.3">
      <c r="A261" s="201">
        <v>73</v>
      </c>
      <c r="B261" s="14" t="s">
        <v>272</v>
      </c>
      <c r="C261" s="127"/>
      <c r="D261" s="128"/>
      <c r="E261" s="61">
        <f t="shared" si="9"/>
        <v>0</v>
      </c>
      <c r="F261" s="62">
        <f t="shared" si="9"/>
        <v>0</v>
      </c>
      <c r="G261" s="146">
        <f>E261+E262+E263</f>
        <v>0</v>
      </c>
      <c r="H261" s="112">
        <f>E261+E262+E263+F261+F262+F263</f>
        <v>0</v>
      </c>
      <c r="I261" s="112">
        <f t="shared" si="10"/>
        <v>0</v>
      </c>
      <c r="J261" s="34"/>
      <c r="K261" s="35"/>
      <c r="L261" s="36"/>
      <c r="M261" s="37">
        <f>E262+F261+F263</f>
        <v>0</v>
      </c>
      <c r="N261" s="38"/>
      <c r="O261" s="45">
        <f>E261+F262+E263</f>
        <v>0</v>
      </c>
      <c r="P261" s="50"/>
      <c r="Q261" s="55"/>
      <c r="R261" s="66"/>
      <c r="S261" s="71"/>
      <c r="T261" s="76"/>
    </row>
    <row r="262" spans="1:20" ht="18" x14ac:dyDescent="0.3">
      <c r="A262" s="202"/>
      <c r="B262" s="15" t="s">
        <v>273</v>
      </c>
      <c r="C262" s="129"/>
      <c r="D262" s="130" t="s">
        <v>555</v>
      </c>
      <c r="E262" s="61">
        <f t="shared" si="9"/>
        <v>0</v>
      </c>
      <c r="F262" s="62">
        <f t="shared" si="9"/>
        <v>0</v>
      </c>
      <c r="G262" s="145"/>
      <c r="I262" s="112">
        <f t="shared" si="10"/>
        <v>0</v>
      </c>
      <c r="J262" s="39"/>
      <c r="K262" s="19"/>
      <c r="L262" s="23"/>
      <c r="M262" s="29"/>
      <c r="N262" s="27"/>
      <c r="O262" s="25"/>
      <c r="P262" s="51"/>
      <c r="Q262" s="56"/>
      <c r="R262" s="67"/>
      <c r="S262" s="72"/>
      <c r="T262" s="77"/>
    </row>
    <row r="263" spans="1:20" ht="18.600000000000001" thickBot="1" x14ac:dyDescent="0.35">
      <c r="A263" s="203"/>
      <c r="B263" s="16" t="s">
        <v>274</v>
      </c>
      <c r="C263" s="131"/>
      <c r="D263" s="132"/>
      <c r="E263" s="61">
        <f t="shared" si="9"/>
        <v>0</v>
      </c>
      <c r="F263" s="62">
        <f t="shared" si="9"/>
        <v>0</v>
      </c>
      <c r="G263" s="145"/>
      <c r="I263" s="112">
        <f t="shared" si="10"/>
        <v>0</v>
      </c>
      <c r="J263" s="40"/>
      <c r="K263" s="41"/>
      <c r="L263" s="42"/>
      <c r="M263" s="43"/>
      <c r="N263" s="44"/>
      <c r="O263" s="46"/>
      <c r="P263" s="52"/>
      <c r="Q263" s="57"/>
      <c r="R263" s="68"/>
      <c r="S263" s="73"/>
      <c r="T263" s="78"/>
    </row>
    <row r="264" spans="1:20" ht="18" x14ac:dyDescent="0.3">
      <c r="A264" s="198">
        <v>74</v>
      </c>
      <c r="B264" s="10" t="s">
        <v>275</v>
      </c>
      <c r="C264" s="133"/>
      <c r="D264" s="134" t="s">
        <v>555</v>
      </c>
      <c r="E264" s="61">
        <f t="shared" si="9"/>
        <v>0</v>
      </c>
      <c r="F264" s="62">
        <f t="shared" si="9"/>
        <v>0</v>
      </c>
      <c r="G264" s="146">
        <f>E264+E265+E266</f>
        <v>0</v>
      </c>
      <c r="H264" s="112">
        <f>E264+E265+E266+F264+F265+F266</f>
        <v>0</v>
      </c>
      <c r="I264" s="112">
        <f t="shared" si="10"/>
        <v>0</v>
      </c>
      <c r="J264" s="90"/>
      <c r="K264" s="30">
        <f>E266+F264+F265</f>
        <v>0</v>
      </c>
      <c r="L264" s="31"/>
      <c r="M264" s="32"/>
      <c r="N264" s="33"/>
      <c r="O264" s="47"/>
      <c r="P264" s="53"/>
      <c r="Q264" s="58"/>
      <c r="R264" s="69"/>
      <c r="S264" s="74"/>
      <c r="T264" s="91"/>
    </row>
    <row r="265" spans="1:20" ht="18" x14ac:dyDescent="0.3">
      <c r="A265" s="199"/>
      <c r="B265" s="11" t="s">
        <v>276</v>
      </c>
      <c r="C265" s="135"/>
      <c r="D265" s="136"/>
      <c r="E265" s="61">
        <f t="shared" si="9"/>
        <v>0</v>
      </c>
      <c r="F265" s="62">
        <f t="shared" si="9"/>
        <v>0</v>
      </c>
      <c r="G265" s="145"/>
      <c r="I265" s="112">
        <f t="shared" si="10"/>
        <v>0</v>
      </c>
      <c r="J265" s="39"/>
      <c r="K265" s="19"/>
      <c r="L265" s="23"/>
      <c r="M265" s="29"/>
      <c r="N265" s="27"/>
      <c r="O265" s="25"/>
      <c r="P265" s="51"/>
      <c r="Q265" s="56"/>
      <c r="R265" s="67"/>
      <c r="S265" s="72"/>
      <c r="T265" s="77"/>
    </row>
    <row r="266" spans="1:20" ht="18.600000000000001" thickBot="1" x14ac:dyDescent="0.35">
      <c r="A266" s="200"/>
      <c r="B266" s="12" t="s">
        <v>277</v>
      </c>
      <c r="C266" s="137" t="s">
        <v>555</v>
      </c>
      <c r="D266" s="138"/>
      <c r="E266" s="61">
        <f t="shared" si="9"/>
        <v>0</v>
      </c>
      <c r="F266" s="62">
        <f t="shared" si="9"/>
        <v>0</v>
      </c>
      <c r="G266" s="145"/>
      <c r="I266" s="112">
        <f t="shared" si="10"/>
        <v>0</v>
      </c>
      <c r="J266" s="79"/>
      <c r="K266" s="80"/>
      <c r="L266" s="81"/>
      <c r="M266" s="82"/>
      <c r="N266" s="83"/>
      <c r="O266" s="84"/>
      <c r="P266" s="85"/>
      <c r="Q266" s="86"/>
      <c r="R266" s="87"/>
      <c r="S266" s="88"/>
      <c r="T266" s="89"/>
    </row>
    <row r="267" spans="1:20" ht="18" x14ac:dyDescent="0.3">
      <c r="A267" s="201">
        <v>75</v>
      </c>
      <c r="B267" s="14" t="s">
        <v>278</v>
      </c>
      <c r="C267" s="127"/>
      <c r="D267" s="128"/>
      <c r="E267" s="61">
        <f t="shared" si="9"/>
        <v>0</v>
      </c>
      <c r="F267" s="62">
        <f t="shared" si="9"/>
        <v>0</v>
      </c>
      <c r="G267" s="146">
        <f>E267+E268+E269</f>
        <v>0</v>
      </c>
      <c r="H267" s="112">
        <f>E267+E268+E269+F267+F268+F269</f>
        <v>0</v>
      </c>
      <c r="I267" s="112">
        <f t="shared" si="10"/>
        <v>0</v>
      </c>
      <c r="J267" s="34"/>
      <c r="K267" s="35">
        <f>E267+F268+F269</f>
        <v>0</v>
      </c>
      <c r="L267" s="36"/>
      <c r="M267" s="37"/>
      <c r="N267" s="38">
        <f>F267+F268+E269</f>
        <v>0</v>
      </c>
      <c r="O267" s="45"/>
      <c r="P267" s="50"/>
      <c r="Q267" s="55"/>
      <c r="R267" s="66"/>
      <c r="S267" s="71"/>
      <c r="T267" s="76"/>
    </row>
    <row r="268" spans="1:20" ht="18" x14ac:dyDescent="0.3">
      <c r="A268" s="202"/>
      <c r="B268" s="15" t="s">
        <v>279</v>
      </c>
      <c r="C268" s="129"/>
      <c r="D268" s="130"/>
      <c r="E268" s="61">
        <f t="shared" si="9"/>
        <v>0</v>
      </c>
      <c r="F268" s="62">
        <f t="shared" si="9"/>
        <v>0</v>
      </c>
      <c r="G268" s="145"/>
      <c r="I268" s="112">
        <f t="shared" si="10"/>
        <v>0</v>
      </c>
      <c r="J268" s="39"/>
      <c r="K268" s="19"/>
      <c r="L268" s="23"/>
      <c r="M268" s="29"/>
      <c r="N268" s="27"/>
      <c r="O268" s="25"/>
      <c r="P268" s="51"/>
      <c r="Q268" s="56"/>
      <c r="R268" s="67"/>
      <c r="S268" s="72"/>
      <c r="T268" s="77"/>
    </row>
    <row r="269" spans="1:20" ht="18.600000000000001" thickBot="1" x14ac:dyDescent="0.35">
      <c r="A269" s="203"/>
      <c r="B269" s="16" t="s">
        <v>280</v>
      </c>
      <c r="C269" s="131"/>
      <c r="D269" s="132"/>
      <c r="E269" s="61">
        <f t="shared" si="9"/>
        <v>0</v>
      </c>
      <c r="F269" s="62">
        <f t="shared" si="9"/>
        <v>0</v>
      </c>
      <c r="G269" s="145"/>
      <c r="I269" s="112">
        <f t="shared" si="10"/>
        <v>0</v>
      </c>
      <c r="J269" s="40"/>
      <c r="K269" s="41"/>
      <c r="L269" s="42"/>
      <c r="M269" s="43"/>
      <c r="N269" s="44"/>
      <c r="O269" s="46"/>
      <c r="P269" s="52"/>
      <c r="Q269" s="57"/>
      <c r="R269" s="68"/>
      <c r="S269" s="73"/>
      <c r="T269" s="78"/>
    </row>
    <row r="270" spans="1:20" ht="18" x14ac:dyDescent="0.3">
      <c r="A270" s="198">
        <v>76</v>
      </c>
      <c r="B270" s="10" t="s">
        <v>281</v>
      </c>
      <c r="C270" s="133"/>
      <c r="D270" s="134"/>
      <c r="E270" s="61">
        <f t="shared" si="9"/>
        <v>0</v>
      </c>
      <c r="F270" s="62">
        <f t="shared" si="9"/>
        <v>0</v>
      </c>
      <c r="G270" s="146">
        <f>E270+E271+E272</f>
        <v>0</v>
      </c>
      <c r="H270" s="112">
        <f>E270+E271+E272+F270+F271+F272</f>
        <v>0</v>
      </c>
      <c r="I270" s="112">
        <f t="shared" si="10"/>
        <v>0</v>
      </c>
      <c r="J270" s="90"/>
      <c r="K270" s="30">
        <f>E270+E271+F272</f>
        <v>0</v>
      </c>
      <c r="L270" s="31"/>
      <c r="M270" s="32"/>
      <c r="N270" s="33">
        <f>F270+F271+E272</f>
        <v>0</v>
      </c>
      <c r="O270" s="47"/>
      <c r="P270" s="53"/>
      <c r="Q270" s="58"/>
      <c r="R270" s="69"/>
      <c r="S270" s="74"/>
      <c r="T270" s="91"/>
    </row>
    <row r="271" spans="1:20" ht="18" x14ac:dyDescent="0.3">
      <c r="A271" s="199"/>
      <c r="B271" s="11" t="s">
        <v>282</v>
      </c>
      <c r="C271" s="135"/>
      <c r="D271" s="136"/>
      <c r="E271" s="61">
        <f t="shared" si="9"/>
        <v>0</v>
      </c>
      <c r="F271" s="62">
        <f t="shared" si="9"/>
        <v>0</v>
      </c>
      <c r="G271" s="145"/>
      <c r="I271" s="112">
        <f t="shared" si="10"/>
        <v>0</v>
      </c>
      <c r="J271" s="39"/>
      <c r="K271" s="19"/>
      <c r="L271" s="23"/>
      <c r="M271" s="29"/>
      <c r="N271" s="27"/>
      <c r="O271" s="25"/>
      <c r="P271" s="51"/>
      <c r="Q271" s="56"/>
      <c r="R271" s="67"/>
      <c r="S271" s="72"/>
      <c r="T271" s="77"/>
    </row>
    <row r="272" spans="1:20" ht="18.600000000000001" thickBot="1" x14ac:dyDescent="0.35">
      <c r="A272" s="200"/>
      <c r="B272" s="12" t="s">
        <v>283</v>
      </c>
      <c r="C272" s="137"/>
      <c r="D272" s="138"/>
      <c r="E272" s="61">
        <f t="shared" si="9"/>
        <v>0</v>
      </c>
      <c r="F272" s="62">
        <f t="shared" si="9"/>
        <v>0</v>
      </c>
      <c r="G272" s="145"/>
      <c r="I272" s="112">
        <f t="shared" si="10"/>
        <v>0</v>
      </c>
      <c r="J272" s="79"/>
      <c r="K272" s="80"/>
      <c r="L272" s="81"/>
      <c r="M272" s="82"/>
      <c r="N272" s="83"/>
      <c r="O272" s="84"/>
      <c r="P272" s="85"/>
      <c r="Q272" s="86"/>
      <c r="R272" s="87"/>
      <c r="S272" s="88"/>
      <c r="T272" s="89"/>
    </row>
    <row r="273" spans="1:20" ht="18" x14ac:dyDescent="0.3">
      <c r="A273" s="201">
        <v>77</v>
      </c>
      <c r="B273" s="14" t="s">
        <v>284</v>
      </c>
      <c r="C273" s="127" t="s">
        <v>555</v>
      </c>
      <c r="D273" s="128"/>
      <c r="E273" s="61">
        <f t="shared" si="9"/>
        <v>0</v>
      </c>
      <c r="F273" s="62">
        <f t="shared" si="9"/>
        <v>0</v>
      </c>
      <c r="G273" s="146">
        <f>E273+E274+E275</f>
        <v>0</v>
      </c>
      <c r="H273" s="112">
        <f>E273+E274+E275+F273+F274+F275</f>
        <v>0</v>
      </c>
      <c r="I273" s="112">
        <f t="shared" si="10"/>
        <v>0</v>
      </c>
      <c r="J273" s="34"/>
      <c r="K273" s="35"/>
      <c r="L273" s="36"/>
      <c r="M273" s="37"/>
      <c r="N273" s="38">
        <f>F273+E274+F275</f>
        <v>0</v>
      </c>
      <c r="O273" s="45"/>
      <c r="P273" s="50"/>
      <c r="Q273" s="55">
        <f>F273+F274+E275</f>
        <v>0</v>
      </c>
      <c r="R273" s="66"/>
      <c r="S273" s="71"/>
      <c r="T273" s="76"/>
    </row>
    <row r="274" spans="1:20" ht="18" x14ac:dyDescent="0.3">
      <c r="A274" s="202"/>
      <c r="B274" s="15" t="s">
        <v>285</v>
      </c>
      <c r="C274" s="129"/>
      <c r="D274" s="130"/>
      <c r="E274" s="61">
        <f t="shared" si="9"/>
        <v>0</v>
      </c>
      <c r="F274" s="62">
        <f t="shared" si="9"/>
        <v>0</v>
      </c>
      <c r="G274" s="145"/>
      <c r="I274" s="112">
        <f t="shared" si="10"/>
        <v>0</v>
      </c>
      <c r="J274" s="39"/>
      <c r="K274" s="19"/>
      <c r="L274" s="23"/>
      <c r="M274" s="29"/>
      <c r="N274" s="27"/>
      <c r="O274" s="25"/>
      <c r="P274" s="51"/>
      <c r="Q274" s="56"/>
      <c r="R274" s="67"/>
      <c r="S274" s="72"/>
      <c r="T274" s="77"/>
    </row>
    <row r="275" spans="1:20" ht="18.600000000000001" thickBot="1" x14ac:dyDescent="0.35">
      <c r="A275" s="203"/>
      <c r="B275" s="16" t="s">
        <v>286</v>
      </c>
      <c r="C275" s="131"/>
      <c r="D275" s="132" t="s">
        <v>555</v>
      </c>
      <c r="E275" s="61">
        <f t="shared" si="9"/>
        <v>0</v>
      </c>
      <c r="F275" s="62">
        <f t="shared" si="9"/>
        <v>0</v>
      </c>
      <c r="G275" s="145"/>
      <c r="I275" s="112">
        <f t="shared" si="10"/>
        <v>0</v>
      </c>
      <c r="J275" s="40"/>
      <c r="K275" s="41"/>
      <c r="L275" s="42"/>
      <c r="M275" s="43"/>
      <c r="N275" s="44"/>
      <c r="O275" s="46"/>
      <c r="P275" s="52"/>
      <c r="Q275" s="57"/>
      <c r="R275" s="68"/>
      <c r="S275" s="73"/>
      <c r="T275" s="78"/>
    </row>
    <row r="276" spans="1:20" ht="18" x14ac:dyDescent="0.3">
      <c r="A276" s="198">
        <v>78</v>
      </c>
      <c r="B276" s="10" t="s">
        <v>287</v>
      </c>
      <c r="C276" s="133"/>
      <c r="D276" s="134" t="s">
        <v>555</v>
      </c>
      <c r="E276" s="61">
        <f t="shared" si="9"/>
        <v>0</v>
      </c>
      <c r="F276" s="62">
        <f t="shared" si="9"/>
        <v>0</v>
      </c>
      <c r="G276" s="146">
        <f>E276+E277+E278</f>
        <v>0</v>
      </c>
      <c r="H276" s="112">
        <f>E276+E277+E278+F276+F277+F278</f>
        <v>0</v>
      </c>
      <c r="I276" s="112">
        <f t="shared" si="10"/>
        <v>0</v>
      </c>
      <c r="J276" s="90"/>
      <c r="K276" s="30"/>
      <c r="L276" s="31">
        <f>E277+F276+F278</f>
        <v>0</v>
      </c>
      <c r="M276" s="32">
        <f>E276+F277+F278</f>
        <v>0</v>
      </c>
      <c r="N276" s="33"/>
      <c r="O276" s="47">
        <f>F276+F277+E278</f>
        <v>0</v>
      </c>
      <c r="P276" s="53"/>
      <c r="Q276" s="58"/>
      <c r="R276" s="69"/>
      <c r="S276" s="74"/>
      <c r="T276" s="91">
        <f>E276+F277+F278</f>
        <v>0</v>
      </c>
    </row>
    <row r="277" spans="1:20" ht="18" x14ac:dyDescent="0.3">
      <c r="A277" s="199"/>
      <c r="B277" s="11" t="s">
        <v>288</v>
      </c>
      <c r="C277" s="135"/>
      <c r="D277" s="136"/>
      <c r="E277" s="61">
        <f t="shared" si="9"/>
        <v>0</v>
      </c>
      <c r="F277" s="62">
        <f t="shared" si="9"/>
        <v>0</v>
      </c>
      <c r="G277" s="145"/>
      <c r="I277" s="112">
        <f t="shared" si="10"/>
        <v>0</v>
      </c>
      <c r="J277" s="39"/>
      <c r="K277" s="19"/>
      <c r="L277" s="23"/>
      <c r="M277" s="29"/>
      <c r="N277" s="27"/>
      <c r="O277" s="25"/>
      <c r="P277" s="51"/>
      <c r="Q277" s="56"/>
      <c r="R277" s="67"/>
      <c r="S277" s="72"/>
      <c r="T277" s="77"/>
    </row>
    <row r="278" spans="1:20" ht="18.600000000000001" thickBot="1" x14ac:dyDescent="0.35">
      <c r="A278" s="200"/>
      <c r="B278" s="12" t="s">
        <v>289</v>
      </c>
      <c r="C278" s="137"/>
      <c r="D278" s="138"/>
      <c r="E278" s="61">
        <f t="shared" si="9"/>
        <v>0</v>
      </c>
      <c r="F278" s="62">
        <f t="shared" si="9"/>
        <v>0</v>
      </c>
      <c r="G278" s="145"/>
      <c r="I278" s="112">
        <f t="shared" si="10"/>
        <v>0</v>
      </c>
      <c r="J278" s="79"/>
      <c r="K278" s="80"/>
      <c r="L278" s="81"/>
      <c r="M278" s="82"/>
      <c r="N278" s="83"/>
      <c r="O278" s="84"/>
      <c r="P278" s="85"/>
      <c r="Q278" s="86"/>
      <c r="R278" s="87"/>
      <c r="S278" s="88"/>
      <c r="T278" s="89"/>
    </row>
    <row r="279" spans="1:20" ht="18" x14ac:dyDescent="0.3">
      <c r="A279" s="201">
        <v>79</v>
      </c>
      <c r="B279" s="14" t="s">
        <v>290</v>
      </c>
      <c r="C279" s="127"/>
      <c r="D279" s="128"/>
      <c r="E279" s="61">
        <f t="shared" si="9"/>
        <v>0</v>
      </c>
      <c r="F279" s="62">
        <f t="shared" si="9"/>
        <v>0</v>
      </c>
      <c r="G279" s="146">
        <f>E279+E280+E281</f>
        <v>0</v>
      </c>
      <c r="H279" s="112">
        <f>E279+E280+E281+F279+F280+F281</f>
        <v>0</v>
      </c>
      <c r="I279" s="112">
        <f t="shared" si="10"/>
        <v>0</v>
      </c>
      <c r="J279" s="34"/>
      <c r="K279" s="35"/>
      <c r="L279" s="36">
        <f>E279+F280+F281</f>
        <v>0</v>
      </c>
      <c r="M279" s="37"/>
      <c r="N279" s="38"/>
      <c r="O279" s="45">
        <f>F279+E280+F281</f>
        <v>0</v>
      </c>
      <c r="P279" s="50"/>
      <c r="Q279" s="55"/>
      <c r="R279" s="66">
        <f>F279+F280+E281</f>
        <v>0</v>
      </c>
      <c r="S279" s="71">
        <f>F279+E280+F281</f>
        <v>0</v>
      </c>
      <c r="T279" s="76"/>
    </row>
    <row r="280" spans="1:20" ht="18" x14ac:dyDescent="0.3">
      <c r="A280" s="202"/>
      <c r="B280" s="15" t="s">
        <v>291</v>
      </c>
      <c r="C280" s="129" t="s">
        <v>555</v>
      </c>
      <c r="D280" s="130"/>
      <c r="E280" s="61">
        <f t="shared" si="9"/>
        <v>0</v>
      </c>
      <c r="F280" s="62">
        <f t="shared" si="9"/>
        <v>0</v>
      </c>
      <c r="G280" s="145"/>
      <c r="I280" s="112">
        <f t="shared" si="10"/>
        <v>0</v>
      </c>
      <c r="J280" s="39"/>
      <c r="K280" s="19"/>
      <c r="L280" s="23"/>
      <c r="M280" s="29"/>
      <c r="N280" s="27"/>
      <c r="O280" s="25"/>
      <c r="P280" s="51"/>
      <c r="Q280" s="56"/>
      <c r="R280" s="67"/>
      <c r="S280" s="72"/>
      <c r="T280" s="77"/>
    </row>
    <row r="281" spans="1:20" ht="18.600000000000001" thickBot="1" x14ac:dyDescent="0.35">
      <c r="A281" s="203"/>
      <c r="B281" s="16" t="s">
        <v>292</v>
      </c>
      <c r="C281" s="131"/>
      <c r="D281" s="132" t="s">
        <v>555</v>
      </c>
      <c r="E281" s="61">
        <f t="shared" si="9"/>
        <v>0</v>
      </c>
      <c r="F281" s="62">
        <f t="shared" si="9"/>
        <v>0</v>
      </c>
      <c r="G281" s="145"/>
      <c r="I281" s="112">
        <f t="shared" si="10"/>
        <v>0</v>
      </c>
      <c r="J281" s="40"/>
      <c r="K281" s="41"/>
      <c r="L281" s="42"/>
      <c r="M281" s="43"/>
      <c r="N281" s="44"/>
      <c r="O281" s="46"/>
      <c r="P281" s="52"/>
      <c r="Q281" s="57"/>
      <c r="R281" s="68"/>
      <c r="S281" s="73"/>
      <c r="T281" s="78"/>
    </row>
    <row r="282" spans="1:20" ht="18" x14ac:dyDescent="0.3">
      <c r="A282" s="198">
        <v>80</v>
      </c>
      <c r="B282" s="10" t="s">
        <v>293</v>
      </c>
      <c r="C282" s="133"/>
      <c r="D282" s="134" t="s">
        <v>555</v>
      </c>
      <c r="E282" s="61">
        <f t="shared" si="9"/>
        <v>0</v>
      </c>
      <c r="F282" s="62">
        <f t="shared" si="9"/>
        <v>0</v>
      </c>
      <c r="G282" s="146">
        <f>E282+E283+E284</f>
        <v>0</v>
      </c>
      <c r="H282" s="112">
        <f>E282+E283+E284+F282+F283+F284</f>
        <v>0</v>
      </c>
      <c r="I282" s="112">
        <f t="shared" si="10"/>
        <v>0</v>
      </c>
      <c r="J282" s="90"/>
      <c r="K282" s="30"/>
      <c r="L282" s="31">
        <f>E282+F283+F284</f>
        <v>0</v>
      </c>
      <c r="M282" s="32">
        <f>E283+E284+F282</f>
        <v>0</v>
      </c>
      <c r="N282" s="33"/>
      <c r="O282" s="47">
        <f>E282+F283+F284</f>
        <v>0</v>
      </c>
      <c r="P282" s="53"/>
      <c r="Q282" s="58"/>
      <c r="R282" s="69"/>
      <c r="S282" s="74"/>
      <c r="T282" s="91"/>
    </row>
    <row r="283" spans="1:20" ht="18" x14ac:dyDescent="0.3">
      <c r="A283" s="199"/>
      <c r="B283" s="11" t="s">
        <v>294</v>
      </c>
      <c r="C283" s="135"/>
      <c r="D283" s="136"/>
      <c r="E283" s="61">
        <f t="shared" si="9"/>
        <v>0</v>
      </c>
      <c r="F283" s="62">
        <f t="shared" si="9"/>
        <v>0</v>
      </c>
      <c r="G283" s="145"/>
      <c r="I283" s="112">
        <f t="shared" si="10"/>
        <v>0</v>
      </c>
      <c r="J283" s="39"/>
      <c r="K283" s="19"/>
      <c r="L283" s="23"/>
      <c r="M283" s="29"/>
      <c r="N283" s="27"/>
      <c r="O283" s="25"/>
      <c r="P283" s="51"/>
      <c r="Q283" s="56"/>
      <c r="R283" s="67"/>
      <c r="S283" s="72"/>
      <c r="T283" s="77"/>
    </row>
    <row r="284" spans="1:20" ht="18.600000000000001" thickBot="1" x14ac:dyDescent="0.35">
      <c r="A284" s="200"/>
      <c r="B284" s="12" t="s">
        <v>295</v>
      </c>
      <c r="C284" s="137" t="s">
        <v>555</v>
      </c>
      <c r="D284" s="138"/>
      <c r="E284" s="61">
        <f t="shared" si="9"/>
        <v>0</v>
      </c>
      <c r="F284" s="62">
        <f t="shared" si="9"/>
        <v>0</v>
      </c>
      <c r="G284" s="145"/>
      <c r="I284" s="112">
        <f t="shared" si="10"/>
        <v>0</v>
      </c>
      <c r="J284" s="79"/>
      <c r="K284" s="80"/>
      <c r="L284" s="81"/>
      <c r="M284" s="82"/>
      <c r="N284" s="83"/>
      <c r="O284" s="84"/>
      <c r="P284" s="85"/>
      <c r="Q284" s="86"/>
      <c r="R284" s="87"/>
      <c r="S284" s="88"/>
      <c r="T284" s="89"/>
    </row>
    <row r="285" spans="1:20" ht="18" x14ac:dyDescent="0.3">
      <c r="A285" s="201">
        <v>81</v>
      </c>
      <c r="B285" s="14" t="s">
        <v>296</v>
      </c>
      <c r="C285" s="127"/>
      <c r="D285" s="128" t="s">
        <v>555</v>
      </c>
      <c r="E285" s="61">
        <f t="shared" si="9"/>
        <v>0</v>
      </c>
      <c r="F285" s="62">
        <f t="shared" si="9"/>
        <v>0</v>
      </c>
      <c r="G285" s="146">
        <f>E285+E286+E287</f>
        <v>0</v>
      </c>
      <c r="H285" s="112">
        <f>E285+E286+E287+F285+F286+F287</f>
        <v>0</v>
      </c>
      <c r="I285" s="112">
        <f t="shared" si="10"/>
        <v>0</v>
      </c>
      <c r="J285" s="34"/>
      <c r="K285" s="35"/>
      <c r="L285" s="36"/>
      <c r="M285" s="37"/>
      <c r="N285" s="38"/>
      <c r="O285" s="45"/>
      <c r="P285" s="50"/>
      <c r="Q285" s="55"/>
      <c r="R285" s="66"/>
      <c r="S285" s="71">
        <f>F285+E286+F287</f>
        <v>0</v>
      </c>
      <c r="T285" s="76">
        <f>E285+F286+F287</f>
        <v>0</v>
      </c>
    </row>
    <row r="286" spans="1:20" ht="18" x14ac:dyDescent="0.3">
      <c r="A286" s="202"/>
      <c r="B286" s="15" t="s">
        <v>297</v>
      </c>
      <c r="C286" s="129"/>
      <c r="D286" s="130"/>
      <c r="E286" s="61">
        <f t="shared" si="9"/>
        <v>0</v>
      </c>
      <c r="F286" s="62">
        <f t="shared" si="9"/>
        <v>0</v>
      </c>
      <c r="G286" s="145"/>
      <c r="I286" s="112">
        <f t="shared" si="10"/>
        <v>0</v>
      </c>
      <c r="J286" s="39"/>
      <c r="K286" s="19"/>
      <c r="L286" s="23"/>
      <c r="M286" s="29"/>
      <c r="N286" s="27"/>
      <c r="O286" s="25"/>
      <c r="P286" s="51"/>
      <c r="Q286" s="56"/>
      <c r="R286" s="67"/>
      <c r="S286" s="72"/>
      <c r="T286" s="77"/>
    </row>
    <row r="287" spans="1:20" ht="18.600000000000001" thickBot="1" x14ac:dyDescent="0.35">
      <c r="A287" s="203"/>
      <c r="B287" s="16" t="s">
        <v>298</v>
      </c>
      <c r="C287" s="131" t="s">
        <v>555</v>
      </c>
      <c r="D287" s="132"/>
      <c r="E287" s="61">
        <f t="shared" si="9"/>
        <v>0</v>
      </c>
      <c r="F287" s="62">
        <f t="shared" si="9"/>
        <v>0</v>
      </c>
      <c r="G287" s="145"/>
      <c r="I287" s="112">
        <f t="shared" si="10"/>
        <v>0</v>
      </c>
      <c r="J287" s="40"/>
      <c r="K287" s="41"/>
      <c r="L287" s="42"/>
      <c r="M287" s="43"/>
      <c r="N287" s="44"/>
      <c r="O287" s="46"/>
      <c r="P287" s="52"/>
      <c r="Q287" s="57"/>
      <c r="R287" s="68"/>
      <c r="S287" s="73"/>
      <c r="T287" s="78"/>
    </row>
    <row r="288" spans="1:20" ht="18" x14ac:dyDescent="0.3">
      <c r="A288" s="198">
        <v>82</v>
      </c>
      <c r="B288" s="10" t="s">
        <v>299</v>
      </c>
      <c r="C288" s="133"/>
      <c r="D288" s="134"/>
      <c r="E288" s="61">
        <f t="shared" si="9"/>
        <v>0</v>
      </c>
      <c r="F288" s="62">
        <f t="shared" si="9"/>
        <v>0</v>
      </c>
      <c r="G288" s="146">
        <f>E288+E289+E290</f>
        <v>0</v>
      </c>
      <c r="H288" s="112">
        <f>E288+E289+E290+F288+F289+F290</f>
        <v>0</v>
      </c>
      <c r="I288" s="112">
        <f t="shared" si="10"/>
        <v>0</v>
      </c>
      <c r="J288" s="90"/>
      <c r="K288" s="30"/>
      <c r="L288" s="31">
        <f>E288+F289+F290</f>
        <v>0</v>
      </c>
      <c r="M288" s="32"/>
      <c r="N288" s="33"/>
      <c r="O288" s="47"/>
      <c r="P288" s="53"/>
      <c r="Q288" s="58"/>
      <c r="R288" s="69"/>
      <c r="S288" s="74"/>
      <c r="T288" s="91">
        <f>F288+F289+E290</f>
        <v>0</v>
      </c>
    </row>
    <row r="289" spans="1:20" ht="18" x14ac:dyDescent="0.3">
      <c r="A289" s="199"/>
      <c r="B289" s="11" t="s">
        <v>300</v>
      </c>
      <c r="C289" s="135"/>
      <c r="D289" s="136"/>
      <c r="E289" s="61">
        <f t="shared" si="9"/>
        <v>0</v>
      </c>
      <c r="F289" s="62">
        <f t="shared" si="9"/>
        <v>0</v>
      </c>
      <c r="G289" s="145"/>
      <c r="I289" s="112">
        <f t="shared" si="10"/>
        <v>0</v>
      </c>
      <c r="J289" s="39"/>
      <c r="K289" s="19"/>
      <c r="L289" s="23"/>
      <c r="M289" s="29"/>
      <c r="N289" s="27"/>
      <c r="O289" s="25"/>
      <c r="P289" s="51"/>
      <c r="Q289" s="56"/>
      <c r="R289" s="67"/>
      <c r="S289" s="72"/>
      <c r="T289" s="77"/>
    </row>
    <row r="290" spans="1:20" ht="18.600000000000001" thickBot="1" x14ac:dyDescent="0.35">
      <c r="A290" s="200"/>
      <c r="B290" s="12" t="s">
        <v>301</v>
      </c>
      <c r="C290" s="137"/>
      <c r="D290" s="138"/>
      <c r="E290" s="61">
        <f t="shared" si="9"/>
        <v>0</v>
      </c>
      <c r="F290" s="62">
        <f t="shared" si="9"/>
        <v>0</v>
      </c>
      <c r="G290" s="145"/>
      <c r="I290" s="112">
        <f t="shared" si="10"/>
        <v>0</v>
      </c>
      <c r="J290" s="79"/>
      <c r="K290" s="80"/>
      <c r="L290" s="81"/>
      <c r="M290" s="82"/>
      <c r="N290" s="83"/>
      <c r="O290" s="84"/>
      <c r="P290" s="85"/>
      <c r="Q290" s="86"/>
      <c r="R290" s="87"/>
      <c r="S290" s="88"/>
      <c r="T290" s="89"/>
    </row>
    <row r="291" spans="1:20" ht="18" x14ac:dyDescent="0.3">
      <c r="A291" s="201">
        <v>83</v>
      </c>
      <c r="B291" s="14" t="s">
        <v>302</v>
      </c>
      <c r="C291" s="127"/>
      <c r="D291" s="128" t="s">
        <v>555</v>
      </c>
      <c r="E291" s="61">
        <f t="shared" si="9"/>
        <v>0</v>
      </c>
      <c r="F291" s="62">
        <f t="shared" si="9"/>
        <v>0</v>
      </c>
      <c r="G291" s="146">
        <f>E291+E292+E293</f>
        <v>0</v>
      </c>
      <c r="H291" s="112">
        <f>E291+E292+E293+F291+F292+F293</f>
        <v>0</v>
      </c>
      <c r="I291" s="112">
        <f t="shared" si="10"/>
        <v>0</v>
      </c>
      <c r="J291" s="34"/>
      <c r="K291" s="35"/>
      <c r="L291" s="36">
        <f>E292+F291+F293</f>
        <v>0</v>
      </c>
      <c r="M291" s="37"/>
      <c r="N291" s="38"/>
      <c r="O291" s="45"/>
      <c r="P291" s="50"/>
      <c r="Q291" s="55"/>
      <c r="R291" s="66">
        <f>E291+F292+F293</f>
        <v>0</v>
      </c>
      <c r="S291" s="71">
        <f>F291+F292+E293</f>
        <v>0</v>
      </c>
      <c r="T291" s="76"/>
    </row>
    <row r="292" spans="1:20" ht="18" x14ac:dyDescent="0.3">
      <c r="A292" s="202"/>
      <c r="B292" s="15" t="s">
        <v>303</v>
      </c>
      <c r="C292" s="129" t="s">
        <v>555</v>
      </c>
      <c r="D292" s="130"/>
      <c r="E292" s="61">
        <f t="shared" si="9"/>
        <v>0</v>
      </c>
      <c r="F292" s="62">
        <f t="shared" si="9"/>
        <v>0</v>
      </c>
      <c r="G292" s="145"/>
      <c r="I292" s="112">
        <f t="shared" si="10"/>
        <v>0</v>
      </c>
      <c r="J292" s="39"/>
      <c r="K292" s="19"/>
      <c r="L292" s="23"/>
      <c r="M292" s="29"/>
      <c r="N292" s="27"/>
      <c r="O292" s="25"/>
      <c r="P292" s="51"/>
      <c r="Q292" s="56"/>
      <c r="R292" s="67"/>
      <c r="S292" s="72"/>
      <c r="T292" s="77"/>
    </row>
    <row r="293" spans="1:20" ht="18.600000000000001" thickBot="1" x14ac:dyDescent="0.35">
      <c r="A293" s="203"/>
      <c r="B293" s="16" t="s">
        <v>304</v>
      </c>
      <c r="C293" s="131"/>
      <c r="D293" s="132"/>
      <c r="E293" s="61">
        <f t="shared" si="9"/>
        <v>0</v>
      </c>
      <c r="F293" s="62">
        <f t="shared" si="9"/>
        <v>0</v>
      </c>
      <c r="G293" s="145"/>
      <c r="I293" s="112">
        <f t="shared" si="10"/>
        <v>0</v>
      </c>
      <c r="J293" s="40"/>
      <c r="K293" s="41"/>
      <c r="L293" s="42"/>
      <c r="M293" s="43"/>
      <c r="N293" s="44"/>
      <c r="O293" s="46"/>
      <c r="P293" s="52"/>
      <c r="Q293" s="57"/>
      <c r="R293" s="68"/>
      <c r="S293" s="73"/>
      <c r="T293" s="78"/>
    </row>
    <row r="294" spans="1:20" ht="18" x14ac:dyDescent="0.3">
      <c r="A294" s="198">
        <v>84</v>
      </c>
      <c r="B294" s="10" t="s">
        <v>305</v>
      </c>
      <c r="C294" s="133" t="s">
        <v>555</v>
      </c>
      <c r="D294" s="134"/>
      <c r="E294" s="61">
        <f t="shared" si="9"/>
        <v>0</v>
      </c>
      <c r="F294" s="62">
        <f t="shared" si="9"/>
        <v>0</v>
      </c>
      <c r="G294" s="146">
        <f>E294+E295+E296</f>
        <v>0</v>
      </c>
      <c r="H294" s="112">
        <f>E294+E295+E296+F294+F295+F296</f>
        <v>0</v>
      </c>
      <c r="I294" s="112">
        <f t="shared" si="10"/>
        <v>0</v>
      </c>
      <c r="J294" s="90"/>
      <c r="K294" s="30"/>
      <c r="L294" s="31">
        <f>E294+F295+F296</f>
        <v>0</v>
      </c>
      <c r="M294" s="32"/>
      <c r="N294" s="33"/>
      <c r="O294" s="47"/>
      <c r="P294" s="53"/>
      <c r="Q294" s="58"/>
      <c r="R294" s="69"/>
      <c r="S294" s="74"/>
      <c r="T294" s="91"/>
    </row>
    <row r="295" spans="1:20" ht="18" x14ac:dyDescent="0.3">
      <c r="A295" s="199"/>
      <c r="B295" s="11" t="s">
        <v>306</v>
      </c>
      <c r="C295" s="135"/>
      <c r="D295" s="136"/>
      <c r="E295" s="61">
        <f t="shared" si="9"/>
        <v>0</v>
      </c>
      <c r="F295" s="62">
        <f t="shared" si="9"/>
        <v>0</v>
      </c>
      <c r="G295" s="145"/>
      <c r="I295" s="112">
        <f t="shared" si="10"/>
        <v>0</v>
      </c>
      <c r="J295" s="39"/>
      <c r="K295" s="19"/>
      <c r="L295" s="23"/>
      <c r="M295" s="29"/>
      <c r="N295" s="27"/>
      <c r="O295" s="25"/>
      <c r="P295" s="51"/>
      <c r="Q295" s="56"/>
      <c r="R295" s="67"/>
      <c r="S295" s="72"/>
      <c r="T295" s="77"/>
    </row>
    <row r="296" spans="1:20" ht="18.600000000000001" thickBot="1" x14ac:dyDescent="0.35">
      <c r="A296" s="200"/>
      <c r="B296" s="12" t="s">
        <v>307</v>
      </c>
      <c r="C296" s="137"/>
      <c r="D296" s="138" t="s">
        <v>555</v>
      </c>
      <c r="E296" s="61">
        <f t="shared" si="9"/>
        <v>0</v>
      </c>
      <c r="F296" s="62">
        <f t="shared" si="9"/>
        <v>0</v>
      </c>
      <c r="G296" s="145"/>
      <c r="I296" s="112">
        <f t="shared" si="10"/>
        <v>0</v>
      </c>
      <c r="J296" s="79"/>
      <c r="K296" s="80"/>
      <c r="L296" s="81"/>
      <c r="M296" s="82"/>
      <c r="N296" s="83"/>
      <c r="O296" s="84"/>
      <c r="P296" s="85"/>
      <c r="Q296" s="86"/>
      <c r="R296" s="87"/>
      <c r="S296" s="88"/>
      <c r="T296" s="89"/>
    </row>
    <row r="297" spans="1:20" ht="18" x14ac:dyDescent="0.3">
      <c r="A297" s="201">
        <v>85</v>
      </c>
      <c r="B297" s="14" t="s">
        <v>308</v>
      </c>
      <c r="C297" s="127"/>
      <c r="D297" s="128"/>
      <c r="E297" s="61">
        <f t="shared" si="9"/>
        <v>0</v>
      </c>
      <c r="F297" s="62">
        <f t="shared" si="9"/>
        <v>0</v>
      </c>
      <c r="G297" s="146">
        <f>E297+E298+E299</f>
        <v>0</v>
      </c>
      <c r="H297" s="112">
        <f>E297+E298+E299+F297+F298+F299</f>
        <v>0</v>
      </c>
      <c r="I297" s="112">
        <f t="shared" si="10"/>
        <v>0</v>
      </c>
      <c r="J297" s="34"/>
      <c r="K297" s="35">
        <f>E298+F297+F299</f>
        <v>0</v>
      </c>
      <c r="L297" s="36"/>
      <c r="M297" s="37">
        <f>E297+F298+F299</f>
        <v>0</v>
      </c>
      <c r="N297" s="38"/>
      <c r="O297" s="45"/>
      <c r="P297" s="50"/>
      <c r="Q297" s="55"/>
      <c r="R297" s="66"/>
      <c r="S297" s="71">
        <f>F297+F298+E299</f>
        <v>0</v>
      </c>
      <c r="T297" s="76">
        <f>E297+F298+F299</f>
        <v>0</v>
      </c>
    </row>
    <row r="298" spans="1:20" ht="18" x14ac:dyDescent="0.3">
      <c r="A298" s="202"/>
      <c r="B298" s="15" t="s">
        <v>309</v>
      </c>
      <c r="C298" s="129"/>
      <c r="D298" s="130" t="s">
        <v>555</v>
      </c>
      <c r="E298" s="61">
        <f t="shared" si="9"/>
        <v>0</v>
      </c>
      <c r="F298" s="62">
        <f t="shared" si="9"/>
        <v>0</v>
      </c>
      <c r="G298" s="145"/>
      <c r="I298" s="112">
        <f t="shared" si="10"/>
        <v>0</v>
      </c>
      <c r="J298" s="39"/>
      <c r="K298" s="19"/>
      <c r="L298" s="23"/>
      <c r="M298" s="29"/>
      <c r="N298" s="27"/>
      <c r="O298" s="25"/>
      <c r="P298" s="51"/>
      <c r="Q298" s="56"/>
      <c r="R298" s="67"/>
      <c r="S298" s="72"/>
      <c r="T298" s="77"/>
    </row>
    <row r="299" spans="1:20" ht="18.600000000000001" thickBot="1" x14ac:dyDescent="0.35">
      <c r="A299" s="203"/>
      <c r="B299" s="16" t="s">
        <v>310</v>
      </c>
      <c r="C299" s="131"/>
      <c r="D299" s="132"/>
      <c r="E299" s="61">
        <f t="shared" si="9"/>
        <v>0</v>
      </c>
      <c r="F299" s="62">
        <f t="shared" si="9"/>
        <v>0</v>
      </c>
      <c r="G299" s="145"/>
      <c r="I299" s="112">
        <f t="shared" si="10"/>
        <v>0</v>
      </c>
      <c r="J299" s="40"/>
      <c r="K299" s="41"/>
      <c r="L299" s="42"/>
      <c r="M299" s="43"/>
      <c r="N299" s="44"/>
      <c r="O299" s="46"/>
      <c r="P299" s="52"/>
      <c r="Q299" s="57"/>
      <c r="R299" s="68"/>
      <c r="S299" s="73"/>
      <c r="T299" s="78"/>
    </row>
    <row r="300" spans="1:20" ht="18" x14ac:dyDescent="0.3">
      <c r="A300" s="198">
        <v>86</v>
      </c>
      <c r="B300" s="10" t="s">
        <v>311</v>
      </c>
      <c r="C300" s="133"/>
      <c r="D300" s="134"/>
      <c r="E300" s="61">
        <f t="shared" si="9"/>
        <v>0</v>
      </c>
      <c r="F300" s="62">
        <f t="shared" si="9"/>
        <v>0</v>
      </c>
      <c r="G300" s="146">
        <f>E300+E301+E302</f>
        <v>0</v>
      </c>
      <c r="H300" s="112">
        <f>E300+E301+E302+F300+F301+F302</f>
        <v>0</v>
      </c>
      <c r="I300" s="112">
        <f t="shared" si="10"/>
        <v>0</v>
      </c>
      <c r="J300" s="90">
        <f>F300+F302</f>
        <v>0</v>
      </c>
      <c r="K300" s="30">
        <f>E300+E301+F302</f>
        <v>0</v>
      </c>
      <c r="L300" s="31"/>
      <c r="M300" s="32"/>
      <c r="N300" s="33"/>
      <c r="O300" s="47"/>
      <c r="P300" s="53"/>
      <c r="Q300" s="58"/>
      <c r="R300" s="69"/>
      <c r="S300" s="74"/>
      <c r="T300" s="91"/>
    </row>
    <row r="301" spans="1:20" ht="18" x14ac:dyDescent="0.3">
      <c r="A301" s="199"/>
      <c r="B301" s="11" t="s">
        <v>312</v>
      </c>
      <c r="C301" s="135"/>
      <c r="D301" s="136"/>
      <c r="E301" s="61">
        <f t="shared" si="9"/>
        <v>0</v>
      </c>
      <c r="F301" s="62">
        <f t="shared" si="9"/>
        <v>0</v>
      </c>
      <c r="G301" s="145"/>
      <c r="I301" s="112">
        <f t="shared" si="10"/>
        <v>0</v>
      </c>
      <c r="J301" s="39"/>
      <c r="K301" s="19"/>
      <c r="L301" s="23"/>
      <c r="M301" s="29"/>
      <c r="N301" s="27"/>
      <c r="O301" s="25"/>
      <c r="P301" s="51"/>
      <c r="Q301" s="56"/>
      <c r="R301" s="67"/>
      <c r="S301" s="72"/>
      <c r="T301" s="77"/>
    </row>
    <row r="302" spans="1:20" ht="18.600000000000001" thickBot="1" x14ac:dyDescent="0.35">
      <c r="A302" s="200"/>
      <c r="B302" s="12" t="s">
        <v>313</v>
      </c>
      <c r="C302" s="137"/>
      <c r="D302" s="138"/>
      <c r="E302" s="61">
        <f t="shared" ref="E302:F365" si="11">IF(C302="x",1,0)</f>
        <v>0</v>
      </c>
      <c r="F302" s="62">
        <f t="shared" si="11"/>
        <v>0</v>
      </c>
      <c r="G302" s="145"/>
      <c r="I302" s="112">
        <f t="shared" si="10"/>
        <v>0</v>
      </c>
      <c r="J302" s="79"/>
      <c r="K302" s="80"/>
      <c r="L302" s="81"/>
      <c r="M302" s="82"/>
      <c r="N302" s="83"/>
      <c r="O302" s="84"/>
      <c r="P302" s="85"/>
      <c r="Q302" s="86"/>
      <c r="R302" s="87"/>
      <c r="S302" s="88"/>
      <c r="T302" s="89"/>
    </row>
    <row r="303" spans="1:20" ht="18" x14ac:dyDescent="0.3">
      <c r="A303" s="201">
        <v>87</v>
      </c>
      <c r="B303" s="14" t="s">
        <v>314</v>
      </c>
      <c r="C303" s="127"/>
      <c r="D303" s="128" t="s">
        <v>555</v>
      </c>
      <c r="E303" s="61">
        <f t="shared" si="11"/>
        <v>0</v>
      </c>
      <c r="F303" s="62">
        <f t="shared" si="11"/>
        <v>0</v>
      </c>
      <c r="G303" s="146">
        <f>E303+E304+E305</f>
        <v>0</v>
      </c>
      <c r="H303" s="112">
        <f>E303+E304+E305+F303+F304+F305</f>
        <v>0</v>
      </c>
      <c r="I303" s="112">
        <f t="shared" ref="I303:I366" si="12">E303+F303</f>
        <v>0</v>
      </c>
      <c r="J303" s="34"/>
      <c r="K303" s="35"/>
      <c r="L303" s="36"/>
      <c r="M303" s="37"/>
      <c r="N303" s="38"/>
      <c r="O303" s="45">
        <f>F303+F304+E305</f>
        <v>0</v>
      </c>
      <c r="P303" s="50"/>
      <c r="Q303" s="55"/>
      <c r="R303" s="66"/>
      <c r="S303" s="71">
        <f>E303+F304+F305</f>
        <v>0</v>
      </c>
      <c r="T303" s="76">
        <f>F303+E304+F305</f>
        <v>0</v>
      </c>
    </row>
    <row r="304" spans="1:20" ht="18" x14ac:dyDescent="0.3">
      <c r="A304" s="202"/>
      <c r="B304" s="15" t="s">
        <v>315</v>
      </c>
      <c r="C304" s="129" t="s">
        <v>555</v>
      </c>
      <c r="D304" s="130"/>
      <c r="E304" s="61">
        <f t="shared" si="11"/>
        <v>0</v>
      </c>
      <c r="F304" s="62">
        <f t="shared" si="11"/>
        <v>0</v>
      </c>
      <c r="G304" s="145"/>
      <c r="I304" s="112">
        <f t="shared" si="12"/>
        <v>0</v>
      </c>
      <c r="J304" s="39"/>
      <c r="K304" s="19"/>
      <c r="L304" s="23"/>
      <c r="M304" s="29"/>
      <c r="N304" s="27"/>
      <c r="O304" s="25"/>
      <c r="P304" s="51"/>
      <c r="Q304" s="56"/>
      <c r="R304" s="67"/>
      <c r="S304" s="72"/>
      <c r="T304" s="77"/>
    </row>
    <row r="305" spans="1:20" ht="18.600000000000001" thickBot="1" x14ac:dyDescent="0.35">
      <c r="A305" s="203"/>
      <c r="B305" s="16" t="s">
        <v>316</v>
      </c>
      <c r="C305" s="131"/>
      <c r="D305" s="132"/>
      <c r="E305" s="61">
        <f t="shared" si="11"/>
        <v>0</v>
      </c>
      <c r="F305" s="62">
        <f t="shared" si="11"/>
        <v>0</v>
      </c>
      <c r="G305" s="145"/>
      <c r="I305" s="112">
        <f t="shared" si="12"/>
        <v>0</v>
      </c>
      <c r="J305" s="40"/>
      <c r="K305" s="41"/>
      <c r="L305" s="42"/>
      <c r="M305" s="43"/>
      <c r="N305" s="44"/>
      <c r="O305" s="46"/>
      <c r="P305" s="52"/>
      <c r="Q305" s="57"/>
      <c r="R305" s="68"/>
      <c r="S305" s="73"/>
      <c r="T305" s="78"/>
    </row>
    <row r="306" spans="1:20" ht="18" x14ac:dyDescent="0.3">
      <c r="A306" s="198">
        <v>88</v>
      </c>
      <c r="B306" s="10" t="s">
        <v>317</v>
      </c>
      <c r="C306" s="133"/>
      <c r="D306" s="134"/>
      <c r="E306" s="61">
        <f t="shared" si="11"/>
        <v>0</v>
      </c>
      <c r="F306" s="62">
        <f t="shared" si="11"/>
        <v>0</v>
      </c>
      <c r="G306" s="146">
        <f>E306+E307+E308</f>
        <v>0</v>
      </c>
      <c r="H306" s="112">
        <f>E306+E307+E308+F306+F307+F308</f>
        <v>0</v>
      </c>
      <c r="I306" s="112">
        <f t="shared" si="12"/>
        <v>0</v>
      </c>
      <c r="J306" s="90"/>
      <c r="K306" s="30">
        <f>F306+E307+F308</f>
        <v>0</v>
      </c>
      <c r="L306" s="31"/>
      <c r="M306" s="32"/>
      <c r="N306" s="33"/>
      <c r="O306" s="47"/>
      <c r="P306" s="53"/>
      <c r="Q306" s="58"/>
      <c r="R306" s="69"/>
      <c r="S306" s="74"/>
      <c r="T306" s="91"/>
    </row>
    <row r="307" spans="1:20" ht="18" x14ac:dyDescent="0.3">
      <c r="A307" s="199"/>
      <c r="B307" s="11" t="s">
        <v>318</v>
      </c>
      <c r="C307" s="135"/>
      <c r="D307" s="136"/>
      <c r="E307" s="61">
        <f t="shared" si="11"/>
        <v>0</v>
      </c>
      <c r="F307" s="62">
        <f t="shared" si="11"/>
        <v>0</v>
      </c>
      <c r="G307" s="145"/>
      <c r="I307" s="112">
        <f t="shared" si="12"/>
        <v>0</v>
      </c>
      <c r="J307" s="39"/>
      <c r="K307" s="19"/>
      <c r="L307" s="23"/>
      <c r="M307" s="29"/>
      <c r="N307" s="27"/>
      <c r="O307" s="25"/>
      <c r="P307" s="51"/>
      <c r="Q307" s="56"/>
      <c r="R307" s="67"/>
      <c r="S307" s="72"/>
      <c r="T307" s="77"/>
    </row>
    <row r="308" spans="1:20" ht="18.600000000000001" thickBot="1" x14ac:dyDescent="0.35">
      <c r="A308" s="200"/>
      <c r="B308" s="12" t="s">
        <v>319</v>
      </c>
      <c r="C308" s="137" t="s">
        <v>555</v>
      </c>
      <c r="D308" s="138"/>
      <c r="E308" s="61">
        <f t="shared" si="11"/>
        <v>0</v>
      </c>
      <c r="F308" s="62">
        <f t="shared" si="11"/>
        <v>0</v>
      </c>
      <c r="G308" s="145"/>
      <c r="I308" s="112">
        <f t="shared" si="12"/>
        <v>0</v>
      </c>
      <c r="J308" s="79"/>
      <c r="K308" s="80"/>
      <c r="L308" s="81"/>
      <c r="M308" s="82"/>
      <c r="N308" s="83"/>
      <c r="O308" s="84"/>
      <c r="P308" s="85"/>
      <c r="Q308" s="86"/>
      <c r="R308" s="87"/>
      <c r="S308" s="88"/>
      <c r="T308" s="89"/>
    </row>
    <row r="309" spans="1:20" ht="18" x14ac:dyDescent="0.3">
      <c r="A309" s="201">
        <v>89</v>
      </c>
      <c r="B309" s="14" t="s">
        <v>320</v>
      </c>
      <c r="C309" s="127"/>
      <c r="D309" s="128"/>
      <c r="E309" s="61">
        <f t="shared" si="11"/>
        <v>0</v>
      </c>
      <c r="F309" s="62">
        <f t="shared" si="11"/>
        <v>0</v>
      </c>
      <c r="G309" s="146">
        <f>E309+E310+E311</f>
        <v>0</v>
      </c>
      <c r="H309" s="112">
        <f>E309+E310+E311+F309+F310+F311</f>
        <v>0</v>
      </c>
      <c r="I309" s="112">
        <f t="shared" si="12"/>
        <v>0</v>
      </c>
      <c r="J309" s="34"/>
      <c r="K309" s="35"/>
      <c r="L309" s="36"/>
      <c r="M309" s="37"/>
      <c r="N309" s="38"/>
      <c r="O309" s="45"/>
      <c r="P309" s="50"/>
      <c r="Q309" s="55"/>
      <c r="R309" s="66"/>
      <c r="S309" s="71"/>
      <c r="T309" s="76">
        <f>F309+E310+F311</f>
        <v>0</v>
      </c>
    </row>
    <row r="310" spans="1:20" ht="18" x14ac:dyDescent="0.3">
      <c r="A310" s="202"/>
      <c r="B310" s="15" t="s">
        <v>321</v>
      </c>
      <c r="C310" s="129" t="s">
        <v>555</v>
      </c>
      <c r="D310" s="130"/>
      <c r="E310" s="61">
        <f t="shared" si="11"/>
        <v>0</v>
      </c>
      <c r="F310" s="62">
        <f t="shared" si="11"/>
        <v>0</v>
      </c>
      <c r="G310" s="145"/>
      <c r="I310" s="112">
        <f t="shared" si="12"/>
        <v>0</v>
      </c>
      <c r="J310" s="39"/>
      <c r="K310" s="19"/>
      <c r="L310" s="23"/>
      <c r="M310" s="29"/>
      <c r="N310" s="27"/>
      <c r="O310" s="25"/>
      <c r="P310" s="51"/>
      <c r="Q310" s="56"/>
      <c r="R310" s="67"/>
      <c r="S310" s="72"/>
      <c r="T310" s="77"/>
    </row>
    <row r="311" spans="1:20" ht="18.600000000000001" thickBot="1" x14ac:dyDescent="0.35">
      <c r="A311" s="203"/>
      <c r="B311" s="16" t="s">
        <v>322</v>
      </c>
      <c r="C311" s="131"/>
      <c r="D311" s="132" t="s">
        <v>555</v>
      </c>
      <c r="E311" s="61">
        <f t="shared" si="11"/>
        <v>0</v>
      </c>
      <c r="F311" s="62">
        <f t="shared" si="11"/>
        <v>0</v>
      </c>
      <c r="G311" s="145"/>
      <c r="I311" s="112">
        <f t="shared" si="12"/>
        <v>0</v>
      </c>
      <c r="J311" s="40"/>
      <c r="K311" s="41"/>
      <c r="L311" s="42"/>
      <c r="M311" s="43"/>
      <c r="N311" s="44"/>
      <c r="O311" s="46"/>
      <c r="P311" s="52"/>
      <c r="Q311" s="57"/>
      <c r="R311" s="68"/>
      <c r="S311" s="73"/>
      <c r="T311" s="78"/>
    </row>
    <row r="312" spans="1:20" ht="18" x14ac:dyDescent="0.3">
      <c r="A312" s="198">
        <v>90</v>
      </c>
      <c r="B312" s="10" t="s">
        <v>323</v>
      </c>
      <c r="C312" s="133"/>
      <c r="D312" s="134" t="s">
        <v>555</v>
      </c>
      <c r="E312" s="61">
        <f t="shared" si="11"/>
        <v>0</v>
      </c>
      <c r="F312" s="62">
        <f t="shared" si="11"/>
        <v>0</v>
      </c>
      <c r="G312" s="146">
        <f>E312+E313+E314</f>
        <v>0</v>
      </c>
      <c r="H312" s="112">
        <f>E312+E313+E314+F312+F313+F314</f>
        <v>0</v>
      </c>
      <c r="I312" s="112">
        <f t="shared" si="12"/>
        <v>0</v>
      </c>
      <c r="J312" s="90"/>
      <c r="K312" s="30"/>
      <c r="L312" s="31"/>
      <c r="M312" s="32"/>
      <c r="N312" s="33"/>
      <c r="O312" s="47">
        <f>F312+E313+E314</f>
        <v>0</v>
      </c>
      <c r="P312" s="53">
        <f>E312+F313+F314</f>
        <v>0</v>
      </c>
      <c r="Q312" s="58">
        <f>F312+E313+F314</f>
        <v>0</v>
      </c>
      <c r="R312" s="69"/>
      <c r="S312" s="74"/>
      <c r="T312" s="91"/>
    </row>
    <row r="313" spans="1:20" ht="18" x14ac:dyDescent="0.3">
      <c r="A313" s="199"/>
      <c r="B313" s="11" t="s">
        <v>324</v>
      </c>
      <c r="C313" s="135"/>
      <c r="D313" s="136"/>
      <c r="E313" s="61">
        <f t="shared" si="11"/>
        <v>0</v>
      </c>
      <c r="F313" s="62">
        <f t="shared" si="11"/>
        <v>0</v>
      </c>
      <c r="G313" s="145"/>
      <c r="I313" s="112">
        <f t="shared" si="12"/>
        <v>0</v>
      </c>
      <c r="J313" s="39"/>
      <c r="K313" s="19"/>
      <c r="L313" s="23"/>
      <c r="M313" s="29"/>
      <c r="N313" s="27"/>
      <c r="O313" s="25"/>
      <c r="P313" s="51"/>
      <c r="Q313" s="56"/>
      <c r="R313" s="67"/>
      <c r="S313" s="72"/>
      <c r="T313" s="77"/>
    </row>
    <row r="314" spans="1:20" ht="18.600000000000001" thickBot="1" x14ac:dyDescent="0.35">
      <c r="A314" s="200"/>
      <c r="B314" s="12" t="s">
        <v>325</v>
      </c>
      <c r="C314" s="137" t="s">
        <v>555</v>
      </c>
      <c r="D314" s="138"/>
      <c r="E314" s="61">
        <f t="shared" si="11"/>
        <v>0</v>
      </c>
      <c r="F314" s="62">
        <f t="shared" si="11"/>
        <v>0</v>
      </c>
      <c r="G314" s="145"/>
      <c r="I314" s="112">
        <f t="shared" si="12"/>
        <v>0</v>
      </c>
      <c r="J314" s="79"/>
      <c r="K314" s="80"/>
      <c r="L314" s="81"/>
      <c r="M314" s="82"/>
      <c r="N314" s="83"/>
      <c r="O314" s="84"/>
      <c r="P314" s="85"/>
      <c r="Q314" s="86"/>
      <c r="R314" s="87"/>
      <c r="S314" s="88"/>
      <c r="T314" s="89"/>
    </row>
    <row r="315" spans="1:20" ht="18" x14ac:dyDescent="0.3">
      <c r="A315" s="201">
        <v>91</v>
      </c>
      <c r="B315" s="14" t="s">
        <v>326</v>
      </c>
      <c r="C315" s="127"/>
      <c r="D315" s="128"/>
      <c r="E315" s="61">
        <f t="shared" si="11"/>
        <v>0</v>
      </c>
      <c r="F315" s="62">
        <f t="shared" si="11"/>
        <v>0</v>
      </c>
      <c r="G315" s="146">
        <f>E315+E316+E317</f>
        <v>0</v>
      </c>
      <c r="H315" s="112">
        <f>E315+E316+E317+F315+F316+F317</f>
        <v>0</v>
      </c>
      <c r="I315" s="112">
        <f t="shared" si="12"/>
        <v>0</v>
      </c>
      <c r="J315" s="34"/>
      <c r="K315" s="35"/>
      <c r="L315" s="36"/>
      <c r="M315" s="37"/>
      <c r="N315" s="38">
        <f>E315+F316+F317</f>
        <v>0</v>
      </c>
      <c r="O315" s="45"/>
      <c r="P315" s="50">
        <f>F315+E316+F317</f>
        <v>0</v>
      </c>
      <c r="Q315" s="55">
        <f>F315+F316+E317</f>
        <v>0</v>
      </c>
      <c r="R315" s="66"/>
      <c r="S315" s="71">
        <f>E315+F316+F317</f>
        <v>0</v>
      </c>
      <c r="T315" s="76"/>
    </row>
    <row r="316" spans="1:20" ht="18" x14ac:dyDescent="0.3">
      <c r="A316" s="202"/>
      <c r="B316" s="15" t="s">
        <v>327</v>
      </c>
      <c r="C316" s="129"/>
      <c r="D316" s="130"/>
      <c r="E316" s="61">
        <f t="shared" si="11"/>
        <v>0</v>
      </c>
      <c r="F316" s="62">
        <f t="shared" si="11"/>
        <v>0</v>
      </c>
      <c r="G316" s="145"/>
      <c r="I316" s="112">
        <f t="shared" si="12"/>
        <v>0</v>
      </c>
      <c r="J316" s="39"/>
      <c r="K316" s="19"/>
      <c r="L316" s="23"/>
      <c r="M316" s="29"/>
      <c r="N316" s="27"/>
      <c r="O316" s="25"/>
      <c r="P316" s="51"/>
      <c r="Q316" s="56"/>
      <c r="R316" s="67"/>
      <c r="S316" s="72"/>
      <c r="T316" s="77"/>
    </row>
    <row r="317" spans="1:20" ht="18.600000000000001" thickBot="1" x14ac:dyDescent="0.35">
      <c r="A317" s="203"/>
      <c r="B317" s="16" t="s">
        <v>328</v>
      </c>
      <c r="C317" s="131"/>
      <c r="D317" s="132"/>
      <c r="E317" s="61">
        <f t="shared" si="11"/>
        <v>0</v>
      </c>
      <c r="F317" s="62">
        <f t="shared" si="11"/>
        <v>0</v>
      </c>
      <c r="G317" s="145"/>
      <c r="I317" s="112">
        <f t="shared" si="12"/>
        <v>0</v>
      </c>
      <c r="J317" s="40"/>
      <c r="K317" s="41"/>
      <c r="L317" s="42"/>
      <c r="M317" s="43"/>
      <c r="N317" s="44"/>
      <c r="O317" s="46"/>
      <c r="P317" s="52"/>
      <c r="Q317" s="57"/>
      <c r="R317" s="68"/>
      <c r="S317" s="73"/>
      <c r="T317" s="78"/>
    </row>
    <row r="318" spans="1:20" ht="18" x14ac:dyDescent="0.3">
      <c r="A318" s="198">
        <v>92</v>
      </c>
      <c r="B318" s="10" t="s">
        <v>331</v>
      </c>
      <c r="C318" s="133" t="s">
        <v>555</v>
      </c>
      <c r="D318" s="134"/>
      <c r="E318" s="61">
        <f t="shared" si="11"/>
        <v>0</v>
      </c>
      <c r="F318" s="62">
        <f t="shared" si="11"/>
        <v>0</v>
      </c>
      <c r="G318" s="146">
        <f>E318+E319+E320</f>
        <v>0</v>
      </c>
      <c r="H318" s="112">
        <f>E318+E319+E320+F318+F319+F320</f>
        <v>0</v>
      </c>
      <c r="I318" s="112">
        <f t="shared" si="12"/>
        <v>0</v>
      </c>
      <c r="J318" s="90"/>
      <c r="K318" s="30"/>
      <c r="L318" s="31">
        <f>E320+F318+F319</f>
        <v>0</v>
      </c>
      <c r="M318" s="32">
        <f>E319+F318+F320</f>
        <v>0</v>
      </c>
      <c r="N318" s="33"/>
      <c r="O318" s="47"/>
      <c r="P318" s="53"/>
      <c r="Q318" s="58"/>
      <c r="R318" s="69"/>
      <c r="S318" s="74"/>
      <c r="T318" s="91"/>
    </row>
    <row r="319" spans="1:20" ht="18" x14ac:dyDescent="0.3">
      <c r="A319" s="199"/>
      <c r="B319" s="11" t="s">
        <v>329</v>
      </c>
      <c r="C319" s="135"/>
      <c r="D319" s="136" t="s">
        <v>555</v>
      </c>
      <c r="E319" s="61">
        <f t="shared" si="11"/>
        <v>0</v>
      </c>
      <c r="F319" s="62">
        <f t="shared" si="11"/>
        <v>0</v>
      </c>
      <c r="G319" s="145"/>
      <c r="I319" s="112">
        <f t="shared" si="12"/>
        <v>0</v>
      </c>
      <c r="J319" s="39"/>
      <c r="K319" s="19"/>
      <c r="L319" s="23"/>
      <c r="M319" s="29"/>
      <c r="N319" s="27"/>
      <c r="O319" s="25"/>
      <c r="P319" s="51"/>
      <c r="Q319" s="56"/>
      <c r="R319" s="67"/>
      <c r="S319" s="72"/>
      <c r="T319" s="77"/>
    </row>
    <row r="320" spans="1:20" ht="18.600000000000001" thickBot="1" x14ac:dyDescent="0.35">
      <c r="A320" s="200"/>
      <c r="B320" s="12" t="s">
        <v>330</v>
      </c>
      <c r="C320" s="137"/>
      <c r="D320" s="138"/>
      <c r="E320" s="61">
        <f t="shared" si="11"/>
        <v>0</v>
      </c>
      <c r="F320" s="62">
        <f t="shared" si="11"/>
        <v>0</v>
      </c>
      <c r="G320" s="145"/>
      <c r="I320" s="112">
        <f t="shared" si="12"/>
        <v>0</v>
      </c>
      <c r="J320" s="79"/>
      <c r="K320" s="80"/>
      <c r="L320" s="81"/>
      <c r="M320" s="82"/>
      <c r="N320" s="83"/>
      <c r="O320" s="84"/>
      <c r="P320" s="85"/>
      <c r="Q320" s="86"/>
      <c r="R320" s="87"/>
      <c r="S320" s="88"/>
      <c r="T320" s="89"/>
    </row>
    <row r="321" spans="1:24" ht="18" x14ac:dyDescent="0.3">
      <c r="A321" s="201">
        <v>93</v>
      </c>
      <c r="B321" s="14" t="s">
        <v>332</v>
      </c>
      <c r="C321" s="127"/>
      <c r="D321" s="128"/>
      <c r="E321" s="61">
        <f t="shared" si="11"/>
        <v>0</v>
      </c>
      <c r="F321" s="62">
        <f t="shared" si="11"/>
        <v>0</v>
      </c>
      <c r="G321" s="146">
        <f>E321+E322+E323</f>
        <v>0</v>
      </c>
      <c r="H321" s="112">
        <f>E321+E322+E323+F321+F322+F323</f>
        <v>0</v>
      </c>
      <c r="I321" s="112">
        <f t="shared" si="12"/>
        <v>0</v>
      </c>
      <c r="J321" s="34"/>
      <c r="K321" s="35"/>
      <c r="L321" s="36"/>
      <c r="M321" s="37"/>
      <c r="N321" s="38"/>
      <c r="O321" s="45"/>
      <c r="P321" s="50"/>
      <c r="Q321" s="55"/>
      <c r="R321" s="66"/>
      <c r="S321" s="71"/>
      <c r="T321" s="76">
        <f>F321+E322+F323</f>
        <v>0</v>
      </c>
    </row>
    <row r="322" spans="1:24" ht="18" x14ac:dyDescent="0.3">
      <c r="A322" s="202"/>
      <c r="B322" s="15" t="s">
        <v>333</v>
      </c>
      <c r="C322" s="129" t="s">
        <v>555</v>
      </c>
      <c r="D322" s="130"/>
      <c r="E322" s="61">
        <f t="shared" si="11"/>
        <v>0</v>
      </c>
      <c r="F322" s="62">
        <f t="shared" si="11"/>
        <v>0</v>
      </c>
      <c r="G322" s="145"/>
      <c r="I322" s="112">
        <f t="shared" si="12"/>
        <v>0</v>
      </c>
      <c r="J322" s="39"/>
      <c r="K322" s="19"/>
      <c r="L322" s="23"/>
      <c r="M322" s="29"/>
      <c r="N322" s="27"/>
      <c r="O322" s="25"/>
      <c r="P322" s="51"/>
      <c r="Q322" s="56"/>
      <c r="R322" s="67"/>
      <c r="S322" s="72"/>
      <c r="T322" s="77"/>
    </row>
    <row r="323" spans="1:24" ht="18.600000000000001" thickBot="1" x14ac:dyDescent="0.35">
      <c r="A323" s="203"/>
      <c r="B323" s="16" t="s">
        <v>334</v>
      </c>
      <c r="C323" s="131"/>
      <c r="D323" s="132" t="s">
        <v>555</v>
      </c>
      <c r="E323" s="61">
        <f t="shared" si="11"/>
        <v>0</v>
      </c>
      <c r="F323" s="62">
        <f t="shared" si="11"/>
        <v>0</v>
      </c>
      <c r="G323" s="145"/>
      <c r="I323" s="112">
        <f t="shared" si="12"/>
        <v>0</v>
      </c>
      <c r="J323" s="40"/>
      <c r="K323" s="41"/>
      <c r="L323" s="42"/>
      <c r="M323" s="43"/>
      <c r="N323" s="44"/>
      <c r="O323" s="46"/>
      <c r="P323" s="52"/>
      <c r="Q323" s="57"/>
      <c r="R323" s="68"/>
      <c r="S323" s="73"/>
      <c r="T323" s="78"/>
    </row>
    <row r="324" spans="1:24" ht="18" x14ac:dyDescent="0.3">
      <c r="A324" s="198">
        <v>94</v>
      </c>
      <c r="B324" s="10" t="s">
        <v>335</v>
      </c>
      <c r="C324" s="133" t="s">
        <v>555</v>
      </c>
      <c r="D324" s="134"/>
      <c r="E324" s="61">
        <f t="shared" si="11"/>
        <v>0</v>
      </c>
      <c r="F324" s="62">
        <f t="shared" si="11"/>
        <v>0</v>
      </c>
      <c r="G324" s="146">
        <f>E324+E325+E326</f>
        <v>0</v>
      </c>
      <c r="H324" s="112">
        <f>E324+E325+E326+F324+F325+F326</f>
        <v>0</v>
      </c>
      <c r="I324" s="112">
        <f t="shared" si="12"/>
        <v>0</v>
      </c>
      <c r="J324" s="90">
        <f>E324+E326</f>
        <v>0</v>
      </c>
      <c r="K324" s="30"/>
      <c r="L324" s="31"/>
      <c r="M324" s="32"/>
      <c r="N324" s="33"/>
      <c r="O324" s="47"/>
      <c r="P324" s="53"/>
      <c r="Q324" s="58"/>
      <c r="R324" s="69"/>
      <c r="S324" s="74"/>
      <c r="T324" s="91">
        <f>E324+F325+F326</f>
        <v>0</v>
      </c>
    </row>
    <row r="325" spans="1:24" ht="18" x14ac:dyDescent="0.3">
      <c r="A325" s="199"/>
      <c r="B325" s="11" t="s">
        <v>336</v>
      </c>
      <c r="C325" s="135"/>
      <c r="D325" s="136"/>
      <c r="E325" s="61">
        <f t="shared" si="11"/>
        <v>0</v>
      </c>
      <c r="F325" s="62">
        <f t="shared" si="11"/>
        <v>0</v>
      </c>
      <c r="G325" s="145"/>
      <c r="I325" s="112">
        <f t="shared" si="12"/>
        <v>0</v>
      </c>
      <c r="J325" s="39"/>
      <c r="K325" s="19"/>
      <c r="L325" s="23"/>
      <c r="M325" s="29"/>
      <c r="N325" s="27"/>
      <c r="O325" s="25"/>
      <c r="P325" s="51"/>
      <c r="Q325" s="56"/>
      <c r="R325" s="67"/>
      <c r="S325" s="72"/>
      <c r="T325" s="77"/>
    </row>
    <row r="326" spans="1:24" ht="18.600000000000001" thickBot="1" x14ac:dyDescent="0.35">
      <c r="A326" s="200"/>
      <c r="B326" s="12" t="s">
        <v>337</v>
      </c>
      <c r="C326" s="137"/>
      <c r="D326" s="138"/>
      <c r="E326" s="61">
        <f t="shared" si="11"/>
        <v>0</v>
      </c>
      <c r="F326" s="62">
        <f t="shared" si="11"/>
        <v>0</v>
      </c>
      <c r="G326" s="145"/>
      <c r="I326" s="112">
        <f t="shared" si="12"/>
        <v>0</v>
      </c>
      <c r="J326" s="79"/>
      <c r="K326" s="80"/>
      <c r="L326" s="81"/>
      <c r="M326" s="82"/>
      <c r="N326" s="83"/>
      <c r="O326" s="84"/>
      <c r="P326" s="85"/>
      <c r="Q326" s="86"/>
      <c r="R326" s="87"/>
      <c r="S326" s="88"/>
      <c r="T326" s="89"/>
    </row>
    <row r="327" spans="1:24" ht="18" x14ac:dyDescent="0.3">
      <c r="A327" s="201">
        <v>95</v>
      </c>
      <c r="B327" s="14" t="s">
        <v>338</v>
      </c>
      <c r="C327" s="127"/>
      <c r="D327" s="128"/>
      <c r="E327" s="61">
        <f t="shared" si="11"/>
        <v>0</v>
      </c>
      <c r="F327" s="62">
        <f t="shared" si="11"/>
        <v>0</v>
      </c>
      <c r="G327" s="146">
        <f>E327+E328+E329</f>
        <v>0</v>
      </c>
      <c r="H327" s="112">
        <f>E327+E328+E329+F327+F328+F329</f>
        <v>0</v>
      </c>
      <c r="I327" s="112">
        <f t="shared" si="12"/>
        <v>0</v>
      </c>
      <c r="J327" s="34"/>
      <c r="K327" s="35"/>
      <c r="L327" s="36">
        <f>E329+F327+F328</f>
        <v>0</v>
      </c>
      <c r="M327" s="37"/>
      <c r="N327" s="38"/>
      <c r="O327" s="45">
        <f>F327+E328+F329</f>
        <v>0</v>
      </c>
      <c r="P327" s="50">
        <f>E327+F328+F329</f>
        <v>0</v>
      </c>
      <c r="Q327" s="55"/>
      <c r="R327" s="66"/>
      <c r="S327" s="71"/>
      <c r="T327" s="76"/>
    </row>
    <row r="328" spans="1:24" ht="18" x14ac:dyDescent="0.3">
      <c r="A328" s="202"/>
      <c r="B328" s="15" t="s">
        <v>339</v>
      </c>
      <c r="C328" s="129"/>
      <c r="D328" s="130"/>
      <c r="E328" s="61">
        <f t="shared" si="11"/>
        <v>0</v>
      </c>
      <c r="F328" s="62">
        <f t="shared" si="11"/>
        <v>0</v>
      </c>
      <c r="G328" s="145"/>
      <c r="I328" s="112">
        <f t="shared" si="12"/>
        <v>0</v>
      </c>
      <c r="J328" s="39"/>
      <c r="K328" s="19"/>
      <c r="L328" s="23"/>
      <c r="M328" s="29"/>
      <c r="N328" s="27"/>
      <c r="O328" s="25"/>
      <c r="P328" s="51"/>
      <c r="Q328" s="56"/>
      <c r="R328" s="67"/>
      <c r="S328" s="72"/>
      <c r="T328" s="77"/>
    </row>
    <row r="329" spans="1:24" ht="18.600000000000001" thickBot="1" x14ac:dyDescent="0.35">
      <c r="A329" s="203"/>
      <c r="B329" s="16" t="s">
        <v>340</v>
      </c>
      <c r="C329" s="131" t="s">
        <v>555</v>
      </c>
      <c r="D329" s="132"/>
      <c r="E329" s="61">
        <f t="shared" si="11"/>
        <v>0</v>
      </c>
      <c r="F329" s="62">
        <f t="shared" si="11"/>
        <v>0</v>
      </c>
      <c r="G329" s="145"/>
      <c r="I329" s="112">
        <f t="shared" si="12"/>
        <v>0</v>
      </c>
      <c r="J329" s="40"/>
      <c r="K329" s="41"/>
      <c r="L329" s="42"/>
      <c r="M329" s="43"/>
      <c r="N329" s="44"/>
      <c r="O329" s="46"/>
      <c r="P329" s="52"/>
      <c r="Q329" s="57"/>
      <c r="R329" s="68"/>
      <c r="S329" s="73"/>
      <c r="T329" s="78"/>
    </row>
    <row r="330" spans="1:24" ht="18" x14ac:dyDescent="0.3">
      <c r="A330" s="198">
        <v>96</v>
      </c>
      <c r="B330" s="10" t="s">
        <v>341</v>
      </c>
      <c r="C330" s="133"/>
      <c r="D330" s="134"/>
      <c r="E330" s="61">
        <f t="shared" si="11"/>
        <v>0</v>
      </c>
      <c r="F330" s="62">
        <f t="shared" si="11"/>
        <v>0</v>
      </c>
      <c r="G330" s="146">
        <f>E330+E331+E332</f>
        <v>0</v>
      </c>
      <c r="H330" s="112">
        <f>E330+E331+E332+F330+F331+F332</f>
        <v>0</v>
      </c>
      <c r="I330" s="112">
        <f t="shared" si="12"/>
        <v>0</v>
      </c>
      <c r="J330" s="90"/>
      <c r="K330" s="30"/>
      <c r="L330" s="31">
        <f>E331+F330+F332</f>
        <v>0</v>
      </c>
      <c r="M330" s="32"/>
      <c r="N330" s="33"/>
      <c r="O330" s="47"/>
      <c r="P330" s="53"/>
      <c r="Q330" s="58"/>
      <c r="R330" s="69"/>
      <c r="S330" s="74"/>
      <c r="T330" s="91"/>
    </row>
    <row r="331" spans="1:24" ht="18" x14ac:dyDescent="0.3">
      <c r="A331" s="199"/>
      <c r="B331" s="11" t="s">
        <v>342</v>
      </c>
      <c r="C331" s="135" t="s">
        <v>555</v>
      </c>
      <c r="D331" s="136"/>
      <c r="E331" s="61">
        <f t="shared" si="11"/>
        <v>0</v>
      </c>
      <c r="F331" s="62">
        <f t="shared" si="11"/>
        <v>0</v>
      </c>
      <c r="G331" s="145"/>
      <c r="I331" s="112">
        <f t="shared" si="12"/>
        <v>0</v>
      </c>
      <c r="J331" s="39"/>
      <c r="K331" s="19"/>
      <c r="L331" s="23"/>
      <c r="M331" s="29"/>
      <c r="N331" s="27"/>
      <c r="O331" s="25"/>
      <c r="P331" s="51"/>
      <c r="Q331" s="56"/>
      <c r="R331" s="67"/>
      <c r="S331" s="72"/>
      <c r="T331" s="77"/>
    </row>
    <row r="332" spans="1:24" ht="18.600000000000001" thickBot="1" x14ac:dyDescent="0.35">
      <c r="A332" s="200"/>
      <c r="B332" s="12" t="s">
        <v>343</v>
      </c>
      <c r="C332" s="137"/>
      <c r="D332" s="138"/>
      <c r="E332" s="61">
        <f t="shared" si="11"/>
        <v>0</v>
      </c>
      <c r="F332" s="62">
        <f t="shared" si="11"/>
        <v>0</v>
      </c>
      <c r="G332" s="145"/>
      <c r="I332" s="112">
        <f t="shared" si="12"/>
        <v>0</v>
      </c>
      <c r="J332" s="79"/>
      <c r="K332" s="80"/>
      <c r="L332" s="81"/>
      <c r="M332" s="82"/>
      <c r="N332" s="83"/>
      <c r="O332" s="84"/>
      <c r="P332" s="85"/>
      <c r="Q332" s="86"/>
      <c r="R332" s="87"/>
      <c r="S332" s="88"/>
      <c r="T332" s="89"/>
    </row>
    <row r="333" spans="1:24" ht="18" x14ac:dyDescent="0.3">
      <c r="A333" s="201">
        <v>97</v>
      </c>
      <c r="B333" s="14" t="s">
        <v>344</v>
      </c>
      <c r="C333" s="127"/>
      <c r="D333" s="128"/>
      <c r="E333" s="61">
        <f t="shared" si="11"/>
        <v>0</v>
      </c>
      <c r="F333" s="62">
        <f t="shared" si="11"/>
        <v>0</v>
      </c>
      <c r="G333" s="146">
        <f>E333+E334+E335</f>
        <v>0</v>
      </c>
      <c r="H333" s="112">
        <f>E333+E334+E335+F333+F334+F335</f>
        <v>0</v>
      </c>
      <c r="I333" s="112">
        <f t="shared" si="12"/>
        <v>0</v>
      </c>
      <c r="J333" s="34"/>
      <c r="K333" s="35"/>
      <c r="L333" s="36"/>
      <c r="M333" s="37"/>
      <c r="N333" s="38">
        <f>E333+E334+F335</f>
        <v>0</v>
      </c>
      <c r="O333" s="45"/>
      <c r="P333" s="50"/>
      <c r="Q333" s="55"/>
      <c r="R333" s="66"/>
      <c r="S333" s="71">
        <f>F333+E334+E335</f>
        <v>0</v>
      </c>
      <c r="T333" s="76"/>
    </row>
    <row r="334" spans="1:24" ht="18" x14ac:dyDescent="0.3">
      <c r="A334" s="202"/>
      <c r="B334" s="15" t="s">
        <v>345</v>
      </c>
      <c r="C334" s="129"/>
      <c r="D334" s="130" t="s">
        <v>555</v>
      </c>
      <c r="E334" s="61">
        <f t="shared" si="11"/>
        <v>0</v>
      </c>
      <c r="F334" s="62">
        <f t="shared" si="11"/>
        <v>0</v>
      </c>
      <c r="G334" s="145"/>
      <c r="I334" s="112">
        <f t="shared" si="12"/>
        <v>0</v>
      </c>
      <c r="J334" s="39"/>
      <c r="K334" s="19"/>
      <c r="L334" s="23"/>
      <c r="M334" s="29"/>
      <c r="N334" s="27"/>
      <c r="O334" s="25"/>
      <c r="P334" s="51"/>
      <c r="Q334" s="56"/>
      <c r="R334" s="67"/>
      <c r="S334" s="72"/>
      <c r="T334" s="77"/>
      <c r="X334" t="s">
        <v>557</v>
      </c>
    </row>
    <row r="335" spans="1:24" ht="18.600000000000001" thickBot="1" x14ac:dyDescent="0.35">
      <c r="A335" s="203"/>
      <c r="B335" s="16" t="s">
        <v>346</v>
      </c>
      <c r="C335" s="131"/>
      <c r="D335" s="132"/>
      <c r="E335" s="61">
        <f t="shared" si="11"/>
        <v>0</v>
      </c>
      <c r="F335" s="62">
        <f t="shared" si="11"/>
        <v>0</v>
      </c>
      <c r="G335" s="145"/>
      <c r="I335" s="112">
        <f t="shared" si="12"/>
        <v>0</v>
      </c>
      <c r="J335" s="40"/>
      <c r="K335" s="41"/>
      <c r="L335" s="42"/>
      <c r="M335" s="43"/>
      <c r="N335" s="44"/>
      <c r="O335" s="46"/>
      <c r="P335" s="52"/>
      <c r="Q335" s="57"/>
      <c r="R335" s="68"/>
      <c r="S335" s="73"/>
      <c r="T335" s="78"/>
    </row>
    <row r="336" spans="1:24" ht="18" x14ac:dyDescent="0.3">
      <c r="A336" s="198">
        <v>98</v>
      </c>
      <c r="B336" s="10" t="s">
        <v>349</v>
      </c>
      <c r="C336" s="133"/>
      <c r="D336" s="134"/>
      <c r="E336" s="61">
        <f t="shared" si="11"/>
        <v>0</v>
      </c>
      <c r="F336" s="62">
        <f t="shared" si="11"/>
        <v>0</v>
      </c>
      <c r="G336" s="146">
        <f>E336+E337+E338</f>
        <v>0</v>
      </c>
      <c r="H336" s="112">
        <f>E336+E337+E338+F336+F337+F338</f>
        <v>0</v>
      </c>
      <c r="I336" s="112">
        <f t="shared" si="12"/>
        <v>0</v>
      </c>
      <c r="J336" s="90"/>
      <c r="K336" s="30"/>
      <c r="L336" s="31">
        <f>E338+F336+F337</f>
        <v>0</v>
      </c>
      <c r="M336" s="32"/>
      <c r="N336" s="33">
        <f>F336+E337+F338</f>
        <v>0</v>
      </c>
      <c r="O336" s="47"/>
      <c r="P336" s="53">
        <f>E336+F337+F338</f>
        <v>0</v>
      </c>
      <c r="Q336" s="58"/>
      <c r="R336" s="69"/>
      <c r="S336" s="74"/>
      <c r="T336" s="91"/>
    </row>
    <row r="337" spans="1:20" ht="18" x14ac:dyDescent="0.3">
      <c r="A337" s="199"/>
      <c r="B337" s="11" t="s">
        <v>347</v>
      </c>
      <c r="C337" s="135"/>
      <c r="D337" s="136"/>
      <c r="E337" s="61">
        <f t="shared" si="11"/>
        <v>0</v>
      </c>
      <c r="F337" s="62">
        <f t="shared" si="11"/>
        <v>0</v>
      </c>
      <c r="G337" s="145"/>
      <c r="I337" s="112">
        <f t="shared" si="12"/>
        <v>0</v>
      </c>
      <c r="J337" s="39"/>
      <c r="K337" s="19"/>
      <c r="L337" s="23"/>
      <c r="M337" s="29"/>
      <c r="N337" s="27"/>
      <c r="O337" s="25"/>
      <c r="P337" s="51"/>
      <c r="Q337" s="56"/>
      <c r="R337" s="67"/>
      <c r="S337" s="72"/>
      <c r="T337" s="77"/>
    </row>
    <row r="338" spans="1:20" ht="18.600000000000001" thickBot="1" x14ac:dyDescent="0.35">
      <c r="A338" s="200"/>
      <c r="B338" s="12" t="s">
        <v>348</v>
      </c>
      <c r="C338" s="137"/>
      <c r="D338" s="138"/>
      <c r="E338" s="61">
        <f t="shared" si="11"/>
        <v>0</v>
      </c>
      <c r="F338" s="62">
        <f t="shared" si="11"/>
        <v>0</v>
      </c>
      <c r="G338" s="145"/>
      <c r="I338" s="112">
        <f t="shared" si="12"/>
        <v>0</v>
      </c>
      <c r="J338" s="79"/>
      <c r="K338" s="80"/>
      <c r="L338" s="81"/>
      <c r="M338" s="82"/>
      <c r="N338" s="83"/>
      <c r="O338" s="84"/>
      <c r="P338" s="85"/>
      <c r="Q338" s="86"/>
      <c r="R338" s="87"/>
      <c r="S338" s="88"/>
      <c r="T338" s="89"/>
    </row>
    <row r="339" spans="1:20" ht="18" x14ac:dyDescent="0.3">
      <c r="A339" s="201">
        <v>99</v>
      </c>
      <c r="B339" s="173" t="s">
        <v>350</v>
      </c>
      <c r="C339" s="127"/>
      <c r="D339" s="128"/>
      <c r="E339" s="61">
        <f t="shared" si="11"/>
        <v>0</v>
      </c>
      <c r="F339" s="62">
        <f t="shared" si="11"/>
        <v>0</v>
      </c>
      <c r="G339" s="146">
        <f>E339+E340+E341</f>
        <v>0</v>
      </c>
      <c r="H339" s="112">
        <f>E339+E340+E341+F339+F340+F341</f>
        <v>0</v>
      </c>
      <c r="I339" s="112">
        <f t="shared" si="12"/>
        <v>0</v>
      </c>
      <c r="J339" s="34"/>
      <c r="K339" s="35">
        <f>F339+F340+E341</f>
        <v>0</v>
      </c>
      <c r="L339" s="36"/>
      <c r="M339" s="37">
        <f>E339+F340+F341</f>
        <v>0</v>
      </c>
      <c r="N339" s="38"/>
      <c r="O339" s="45"/>
      <c r="P339" s="50"/>
      <c r="Q339" s="55"/>
      <c r="R339" s="66"/>
      <c r="S339" s="71">
        <f>E339+F340+F341</f>
        <v>0</v>
      </c>
      <c r="T339" s="76">
        <f>F339+E340+F341</f>
        <v>0</v>
      </c>
    </row>
    <row r="340" spans="1:20" ht="18" x14ac:dyDescent="0.3">
      <c r="A340" s="202"/>
      <c r="B340" s="174" t="s">
        <v>351</v>
      </c>
      <c r="C340" s="129" t="s">
        <v>555</v>
      </c>
      <c r="D340" s="130"/>
      <c r="E340" s="61">
        <f t="shared" si="11"/>
        <v>0</v>
      </c>
      <c r="F340" s="62">
        <f t="shared" si="11"/>
        <v>0</v>
      </c>
      <c r="G340" s="145"/>
      <c r="I340" s="112">
        <f t="shared" si="12"/>
        <v>0</v>
      </c>
      <c r="J340" s="39"/>
      <c r="K340" s="19"/>
      <c r="L340" s="23"/>
      <c r="M340" s="29"/>
      <c r="N340" s="27"/>
      <c r="O340" s="25"/>
      <c r="P340" s="51"/>
      <c r="Q340" s="56"/>
      <c r="R340" s="67"/>
      <c r="S340" s="72"/>
      <c r="T340" s="77"/>
    </row>
    <row r="341" spans="1:20" ht="18.600000000000001" thickBot="1" x14ac:dyDescent="0.35">
      <c r="A341" s="203"/>
      <c r="B341" s="175" t="s">
        <v>352</v>
      </c>
      <c r="C341" s="131"/>
      <c r="D341" s="132" t="s">
        <v>555</v>
      </c>
      <c r="E341" s="61">
        <f t="shared" si="11"/>
        <v>0</v>
      </c>
      <c r="F341" s="62">
        <f t="shared" si="11"/>
        <v>0</v>
      </c>
      <c r="G341" s="145"/>
      <c r="I341" s="112">
        <f t="shared" si="12"/>
        <v>0</v>
      </c>
      <c r="J341" s="40"/>
      <c r="K341" s="41"/>
      <c r="L341" s="42"/>
      <c r="M341" s="43"/>
      <c r="N341" s="44"/>
      <c r="O341" s="46"/>
      <c r="P341" s="52"/>
      <c r="Q341" s="57"/>
      <c r="R341" s="68"/>
      <c r="S341" s="73"/>
      <c r="T341" s="78"/>
    </row>
    <row r="342" spans="1:20" ht="18" x14ac:dyDescent="0.3">
      <c r="A342" s="198">
        <v>100</v>
      </c>
      <c r="B342" s="176" t="s">
        <v>358</v>
      </c>
      <c r="C342" s="133"/>
      <c r="D342" s="134" t="s">
        <v>555</v>
      </c>
      <c r="E342" s="61">
        <f t="shared" si="11"/>
        <v>0</v>
      </c>
      <c r="F342" s="62">
        <f t="shared" si="11"/>
        <v>0</v>
      </c>
      <c r="G342" s="146">
        <f>E342+E343+E344</f>
        <v>0</v>
      </c>
      <c r="H342" s="112">
        <f>E342+E343+E344+F342+F343+F344</f>
        <v>0</v>
      </c>
      <c r="I342" s="112">
        <f t="shared" si="12"/>
        <v>0</v>
      </c>
      <c r="J342" s="90"/>
      <c r="K342" s="30"/>
      <c r="L342" s="31"/>
      <c r="M342" s="32"/>
      <c r="N342" s="33"/>
      <c r="O342" s="47">
        <f>E342+F343+F344</f>
        <v>0</v>
      </c>
      <c r="P342" s="53"/>
      <c r="Q342" s="58"/>
      <c r="R342" s="69"/>
      <c r="S342" s="74"/>
      <c r="T342" s="91">
        <f>E342+F343+E344</f>
        <v>0</v>
      </c>
    </row>
    <row r="343" spans="1:20" ht="18" x14ac:dyDescent="0.3">
      <c r="A343" s="199"/>
      <c r="B343" s="177" t="s">
        <v>353</v>
      </c>
      <c r="C343" s="135"/>
      <c r="D343" s="136"/>
      <c r="E343" s="61">
        <f t="shared" si="11"/>
        <v>0</v>
      </c>
      <c r="F343" s="62">
        <f t="shared" si="11"/>
        <v>0</v>
      </c>
      <c r="G343" s="145"/>
      <c r="I343" s="112">
        <f t="shared" si="12"/>
        <v>0</v>
      </c>
      <c r="J343" s="39"/>
      <c r="K343" s="19"/>
      <c r="L343" s="23"/>
      <c r="M343" s="29"/>
      <c r="N343" s="27"/>
      <c r="O343" s="25"/>
      <c r="P343" s="51"/>
      <c r="Q343" s="56"/>
      <c r="R343" s="67"/>
      <c r="S343" s="72"/>
      <c r="T343" s="77"/>
    </row>
    <row r="344" spans="1:20" ht="18.600000000000001" thickBot="1" x14ac:dyDescent="0.35">
      <c r="A344" s="200"/>
      <c r="B344" s="178" t="s">
        <v>354</v>
      </c>
      <c r="C344" s="137" t="s">
        <v>555</v>
      </c>
      <c r="D344" s="138"/>
      <c r="E344" s="61">
        <f t="shared" si="11"/>
        <v>0</v>
      </c>
      <c r="F344" s="62">
        <f t="shared" si="11"/>
        <v>0</v>
      </c>
      <c r="G344" s="145"/>
      <c r="I344" s="112">
        <f t="shared" si="12"/>
        <v>0</v>
      </c>
      <c r="J344" s="79"/>
      <c r="K344" s="80"/>
      <c r="L344" s="81"/>
      <c r="M344" s="82"/>
      <c r="N344" s="83"/>
      <c r="O344" s="84"/>
      <c r="P344" s="85"/>
      <c r="Q344" s="86"/>
      <c r="R344" s="87"/>
      <c r="S344" s="88"/>
      <c r="T344" s="89"/>
    </row>
    <row r="345" spans="1:20" ht="18" x14ac:dyDescent="0.3">
      <c r="A345" s="201">
        <v>101</v>
      </c>
      <c r="B345" s="173" t="s">
        <v>355</v>
      </c>
      <c r="C345" s="127"/>
      <c r="D345" s="128"/>
      <c r="E345" s="61">
        <f t="shared" si="11"/>
        <v>0</v>
      </c>
      <c r="F345" s="62">
        <f t="shared" si="11"/>
        <v>0</v>
      </c>
      <c r="G345" s="146">
        <f>E345+E346+E347</f>
        <v>0</v>
      </c>
      <c r="H345" s="112">
        <f>E345+E346+E347+F345+F346+F347</f>
        <v>0</v>
      </c>
      <c r="I345" s="112">
        <f t="shared" si="12"/>
        <v>0</v>
      </c>
      <c r="J345" s="34"/>
      <c r="K345" s="35"/>
      <c r="L345" s="36"/>
      <c r="M345" s="37">
        <f>E345+F346+F347</f>
        <v>0</v>
      </c>
      <c r="N345" s="38"/>
      <c r="O345" s="45">
        <f>F345+E346+F347</f>
        <v>0</v>
      </c>
      <c r="P345" s="50"/>
      <c r="Q345" s="55"/>
      <c r="R345" s="66"/>
      <c r="S345" s="71"/>
      <c r="T345" s="76"/>
    </row>
    <row r="346" spans="1:20" ht="18" x14ac:dyDescent="0.3">
      <c r="A346" s="202"/>
      <c r="B346" s="174" t="s">
        <v>356</v>
      </c>
      <c r="C346" s="129" t="s">
        <v>555</v>
      </c>
      <c r="D346" s="130"/>
      <c r="E346" s="61">
        <f t="shared" si="11"/>
        <v>0</v>
      </c>
      <c r="F346" s="62">
        <f t="shared" si="11"/>
        <v>0</v>
      </c>
      <c r="G346" s="145"/>
      <c r="I346" s="112">
        <f t="shared" si="12"/>
        <v>0</v>
      </c>
      <c r="J346" s="39"/>
      <c r="K346" s="19"/>
      <c r="L346" s="23"/>
      <c r="M346" s="29"/>
      <c r="N346" s="27"/>
      <c r="O346" s="25"/>
      <c r="P346" s="51"/>
      <c r="Q346" s="56"/>
      <c r="R346" s="67"/>
      <c r="S346" s="72"/>
      <c r="T346" s="77"/>
    </row>
    <row r="347" spans="1:20" ht="18.600000000000001" thickBot="1" x14ac:dyDescent="0.35">
      <c r="A347" s="203"/>
      <c r="B347" s="175" t="s">
        <v>357</v>
      </c>
      <c r="C347" s="131"/>
      <c r="D347" s="132"/>
      <c r="E347" s="61">
        <f t="shared" si="11"/>
        <v>0</v>
      </c>
      <c r="F347" s="62">
        <f t="shared" si="11"/>
        <v>0</v>
      </c>
      <c r="G347" s="145"/>
      <c r="I347" s="112">
        <f t="shared" si="12"/>
        <v>0</v>
      </c>
      <c r="J347" s="40"/>
      <c r="K347" s="41"/>
      <c r="L347" s="42"/>
      <c r="M347" s="43"/>
      <c r="N347" s="44"/>
      <c r="O347" s="46"/>
      <c r="P347" s="52"/>
      <c r="Q347" s="57"/>
      <c r="R347" s="68"/>
      <c r="S347" s="73"/>
      <c r="T347" s="78"/>
    </row>
    <row r="348" spans="1:20" ht="18" x14ac:dyDescent="0.3">
      <c r="A348" s="198">
        <v>102</v>
      </c>
      <c r="B348" s="176" t="s">
        <v>359</v>
      </c>
      <c r="C348" s="133"/>
      <c r="D348" s="134"/>
      <c r="E348" s="61">
        <f t="shared" si="11"/>
        <v>0</v>
      </c>
      <c r="F348" s="62">
        <f t="shared" si="11"/>
        <v>0</v>
      </c>
      <c r="G348" s="146">
        <f>E348+E349+E350</f>
        <v>0</v>
      </c>
      <c r="H348" s="112">
        <f>E348+E349+E350+F348+F349+F350</f>
        <v>0</v>
      </c>
      <c r="I348" s="112">
        <f t="shared" si="12"/>
        <v>0</v>
      </c>
      <c r="J348" s="90"/>
      <c r="K348" s="30"/>
      <c r="L348" s="31"/>
      <c r="M348" s="32"/>
      <c r="N348" s="33"/>
      <c r="O348" s="47">
        <f>F348+F349+E350</f>
        <v>0</v>
      </c>
      <c r="P348" s="53"/>
      <c r="Q348" s="58"/>
      <c r="R348" s="69"/>
      <c r="S348" s="74"/>
      <c r="T348" s="91">
        <f>E348+F349+F350</f>
        <v>0</v>
      </c>
    </row>
    <row r="349" spans="1:20" ht="18" x14ac:dyDescent="0.3">
      <c r="A349" s="199"/>
      <c r="B349" s="177" t="s">
        <v>360</v>
      </c>
      <c r="C349" s="135"/>
      <c r="D349" s="136"/>
      <c r="E349" s="61">
        <f t="shared" si="11"/>
        <v>0</v>
      </c>
      <c r="F349" s="62">
        <f t="shared" si="11"/>
        <v>0</v>
      </c>
      <c r="G349" s="145"/>
      <c r="I349" s="112">
        <f t="shared" si="12"/>
        <v>0</v>
      </c>
      <c r="J349" s="39"/>
      <c r="K349" s="19"/>
      <c r="L349" s="23"/>
      <c r="M349" s="29"/>
      <c r="N349" s="27"/>
      <c r="O349" s="25"/>
      <c r="P349" s="51"/>
      <c r="Q349" s="56"/>
      <c r="R349" s="67"/>
      <c r="S349" s="72"/>
      <c r="T349" s="77"/>
    </row>
    <row r="350" spans="1:20" ht="18.600000000000001" thickBot="1" x14ac:dyDescent="0.35">
      <c r="A350" s="200"/>
      <c r="B350" s="178" t="s">
        <v>361</v>
      </c>
      <c r="C350" s="137"/>
      <c r="D350" s="138"/>
      <c r="E350" s="61">
        <f t="shared" si="11"/>
        <v>0</v>
      </c>
      <c r="F350" s="62">
        <f t="shared" si="11"/>
        <v>0</v>
      </c>
      <c r="G350" s="145"/>
      <c r="I350" s="112">
        <f t="shared" si="12"/>
        <v>0</v>
      </c>
      <c r="J350" s="79"/>
      <c r="K350" s="80"/>
      <c r="L350" s="81"/>
      <c r="M350" s="82"/>
      <c r="N350" s="83"/>
      <c r="O350" s="84"/>
      <c r="P350" s="85"/>
      <c r="Q350" s="86"/>
      <c r="R350" s="87"/>
      <c r="S350" s="88"/>
      <c r="T350" s="89"/>
    </row>
    <row r="351" spans="1:20" ht="18" x14ac:dyDescent="0.3">
      <c r="A351" s="201">
        <v>103</v>
      </c>
      <c r="B351" s="173" t="s">
        <v>362</v>
      </c>
      <c r="C351" s="127"/>
      <c r="D351" s="128" t="s">
        <v>555</v>
      </c>
      <c r="E351" s="61">
        <f t="shared" si="11"/>
        <v>0</v>
      </c>
      <c r="F351" s="62">
        <f t="shared" si="11"/>
        <v>0</v>
      </c>
      <c r="G351" s="146">
        <f>E351+E352+E353</f>
        <v>0</v>
      </c>
      <c r="H351" s="112">
        <f>E351+E352+E353+F351+F352+F353</f>
        <v>0</v>
      </c>
      <c r="I351" s="112">
        <f t="shared" si="12"/>
        <v>0</v>
      </c>
      <c r="J351" s="34"/>
      <c r="K351" s="35"/>
      <c r="L351" s="36"/>
      <c r="M351" s="37"/>
      <c r="N351" s="38"/>
      <c r="O351" s="45">
        <f>F351+E352+F353</f>
        <v>0</v>
      </c>
      <c r="P351" s="50"/>
      <c r="Q351" s="55"/>
      <c r="R351" s="66"/>
      <c r="S351" s="71"/>
      <c r="T351" s="76"/>
    </row>
    <row r="352" spans="1:20" ht="18" x14ac:dyDescent="0.3">
      <c r="A352" s="202"/>
      <c r="B352" s="174" t="s">
        <v>363</v>
      </c>
      <c r="C352" s="129"/>
      <c r="D352" s="130"/>
      <c r="E352" s="61">
        <f t="shared" si="11"/>
        <v>0</v>
      </c>
      <c r="F352" s="62">
        <f t="shared" si="11"/>
        <v>0</v>
      </c>
      <c r="G352" s="145"/>
      <c r="I352" s="112">
        <f t="shared" si="12"/>
        <v>0</v>
      </c>
      <c r="J352" s="39"/>
      <c r="K352" s="19"/>
      <c r="L352" s="23"/>
      <c r="M352" s="29"/>
      <c r="N352" s="27"/>
      <c r="O352" s="25"/>
      <c r="P352" s="51"/>
      <c r="Q352" s="56"/>
      <c r="R352" s="67"/>
      <c r="S352" s="72"/>
      <c r="T352" s="77"/>
    </row>
    <row r="353" spans="1:20" ht="18.600000000000001" thickBot="1" x14ac:dyDescent="0.35">
      <c r="A353" s="203"/>
      <c r="B353" s="175" t="s">
        <v>364</v>
      </c>
      <c r="C353" s="131" t="s">
        <v>555</v>
      </c>
      <c r="D353" s="132"/>
      <c r="E353" s="61">
        <f t="shared" si="11"/>
        <v>0</v>
      </c>
      <c r="F353" s="62">
        <f t="shared" si="11"/>
        <v>0</v>
      </c>
      <c r="G353" s="145"/>
      <c r="I353" s="112">
        <f t="shared" si="12"/>
        <v>0</v>
      </c>
      <c r="J353" s="40"/>
      <c r="K353" s="41"/>
      <c r="L353" s="42"/>
      <c r="M353" s="43"/>
      <c r="N353" s="44"/>
      <c r="O353" s="46"/>
      <c r="P353" s="52"/>
      <c r="Q353" s="57"/>
      <c r="R353" s="68"/>
      <c r="S353" s="73"/>
      <c r="T353" s="78"/>
    </row>
    <row r="354" spans="1:20" ht="18" x14ac:dyDescent="0.3">
      <c r="A354" s="198">
        <v>104</v>
      </c>
      <c r="B354" s="176" t="s">
        <v>365</v>
      </c>
      <c r="C354" s="133"/>
      <c r="D354" s="134"/>
      <c r="E354" s="61">
        <f t="shared" si="11"/>
        <v>0</v>
      </c>
      <c r="F354" s="62">
        <f t="shared" si="11"/>
        <v>0</v>
      </c>
      <c r="G354" s="146">
        <f>E354+E355+E356</f>
        <v>0</v>
      </c>
      <c r="H354" s="112">
        <f>E354+E355+E356+F354+F355+F356</f>
        <v>0</v>
      </c>
      <c r="I354" s="112">
        <f t="shared" si="12"/>
        <v>0</v>
      </c>
      <c r="J354" s="90">
        <f>E356+F354+F355</f>
        <v>0</v>
      </c>
      <c r="K354" s="30"/>
      <c r="L354" s="31"/>
      <c r="M354" s="32"/>
      <c r="N354" s="33"/>
      <c r="O354" s="47"/>
      <c r="P354" s="53"/>
      <c r="Q354" s="58"/>
      <c r="R354" s="69"/>
      <c r="S354" s="74"/>
      <c r="T354" s="91"/>
    </row>
    <row r="355" spans="1:20" ht="18" x14ac:dyDescent="0.3">
      <c r="A355" s="199"/>
      <c r="B355" s="177" t="s">
        <v>366</v>
      </c>
      <c r="C355" s="135"/>
      <c r="D355" s="136"/>
      <c r="E355" s="61">
        <f t="shared" si="11"/>
        <v>0</v>
      </c>
      <c r="F355" s="62">
        <f t="shared" si="11"/>
        <v>0</v>
      </c>
      <c r="G355" s="145"/>
      <c r="I355" s="112">
        <f t="shared" si="12"/>
        <v>0</v>
      </c>
      <c r="J355" s="39"/>
      <c r="K355" s="19"/>
      <c r="L355" s="23"/>
      <c r="M355" s="29"/>
      <c r="N355" s="27"/>
      <c r="O355" s="25"/>
      <c r="P355" s="51"/>
      <c r="Q355" s="56"/>
      <c r="R355" s="67"/>
      <c r="S355" s="72"/>
      <c r="T355" s="77"/>
    </row>
    <row r="356" spans="1:20" ht="18.600000000000001" thickBot="1" x14ac:dyDescent="0.35">
      <c r="A356" s="200"/>
      <c r="B356" s="178" t="s">
        <v>367</v>
      </c>
      <c r="C356" s="137"/>
      <c r="D356" s="138"/>
      <c r="E356" s="61">
        <f t="shared" si="11"/>
        <v>0</v>
      </c>
      <c r="F356" s="62">
        <f t="shared" si="11"/>
        <v>0</v>
      </c>
      <c r="G356" s="145"/>
      <c r="I356" s="112">
        <f t="shared" si="12"/>
        <v>0</v>
      </c>
      <c r="J356" s="79"/>
      <c r="K356" s="80"/>
      <c r="L356" s="81"/>
      <c r="M356" s="82"/>
      <c r="N356" s="83"/>
      <c r="O356" s="84"/>
      <c r="P356" s="85"/>
      <c r="Q356" s="86"/>
      <c r="R356" s="87"/>
      <c r="S356" s="88"/>
      <c r="T356" s="89"/>
    </row>
    <row r="357" spans="1:20" ht="18" x14ac:dyDescent="0.3">
      <c r="A357" s="201">
        <v>105</v>
      </c>
      <c r="B357" s="173" t="s">
        <v>368</v>
      </c>
      <c r="C357" s="127"/>
      <c r="D357" s="128"/>
      <c r="E357" s="61">
        <f t="shared" si="11"/>
        <v>0</v>
      </c>
      <c r="F357" s="62">
        <f t="shared" si="11"/>
        <v>0</v>
      </c>
      <c r="G357" s="146">
        <f>E357+E358+E359</f>
        <v>0</v>
      </c>
      <c r="H357" s="112">
        <f>E357+E358+E359+F357+F358+F359</f>
        <v>0</v>
      </c>
      <c r="I357" s="112">
        <f t="shared" si="12"/>
        <v>0</v>
      </c>
      <c r="J357" s="34"/>
      <c r="K357" s="35">
        <f>E358+E359+F357</f>
        <v>0</v>
      </c>
      <c r="L357" s="36"/>
      <c r="M357" s="37"/>
      <c r="N357" s="38"/>
      <c r="O357" s="45"/>
      <c r="P357" s="50"/>
      <c r="Q357" s="55"/>
      <c r="R357" s="66"/>
      <c r="S357" s="71"/>
      <c r="T357" s="76"/>
    </row>
    <row r="358" spans="1:20" ht="18" x14ac:dyDescent="0.3">
      <c r="A358" s="202"/>
      <c r="B358" s="174" t="s">
        <v>369</v>
      </c>
      <c r="C358" s="129"/>
      <c r="D358" s="130"/>
      <c r="E358" s="61">
        <f t="shared" si="11"/>
        <v>0</v>
      </c>
      <c r="F358" s="62">
        <f t="shared" si="11"/>
        <v>0</v>
      </c>
      <c r="G358" s="145"/>
      <c r="I358" s="112">
        <f t="shared" si="12"/>
        <v>0</v>
      </c>
      <c r="J358" s="39"/>
      <c r="K358" s="19"/>
      <c r="L358" s="23"/>
      <c r="M358" s="29"/>
      <c r="N358" s="27"/>
      <c r="O358" s="25"/>
      <c r="P358" s="51"/>
      <c r="Q358" s="56"/>
      <c r="R358" s="67"/>
      <c r="S358" s="72"/>
      <c r="T358" s="77"/>
    </row>
    <row r="359" spans="1:20" ht="18.600000000000001" thickBot="1" x14ac:dyDescent="0.35">
      <c r="A359" s="203"/>
      <c r="B359" s="175" t="s">
        <v>370</v>
      </c>
      <c r="C359" s="131"/>
      <c r="D359" s="132"/>
      <c r="E359" s="61">
        <f t="shared" si="11"/>
        <v>0</v>
      </c>
      <c r="F359" s="62">
        <f t="shared" si="11"/>
        <v>0</v>
      </c>
      <c r="G359" s="145"/>
      <c r="I359" s="112">
        <f t="shared" si="12"/>
        <v>0</v>
      </c>
      <c r="J359" s="40"/>
      <c r="K359" s="41"/>
      <c r="L359" s="42"/>
      <c r="M359" s="43"/>
      <c r="N359" s="44"/>
      <c r="O359" s="46"/>
      <c r="P359" s="52"/>
      <c r="Q359" s="57"/>
      <c r="R359" s="68"/>
      <c r="S359" s="73"/>
      <c r="T359" s="78"/>
    </row>
    <row r="360" spans="1:20" ht="18" x14ac:dyDescent="0.3">
      <c r="A360" s="198">
        <v>106</v>
      </c>
      <c r="B360" s="176" t="s">
        <v>371</v>
      </c>
      <c r="C360" s="133"/>
      <c r="D360" s="134"/>
      <c r="E360" s="61">
        <f t="shared" si="11"/>
        <v>0</v>
      </c>
      <c r="F360" s="62">
        <f t="shared" si="11"/>
        <v>0</v>
      </c>
      <c r="G360" s="146">
        <f>E360+E361+E362</f>
        <v>0</v>
      </c>
      <c r="H360" s="112">
        <f>E360+E361+E362+F360+F361+F362</f>
        <v>0</v>
      </c>
      <c r="I360" s="112">
        <f t="shared" si="12"/>
        <v>0</v>
      </c>
      <c r="J360" s="90"/>
      <c r="K360" s="30"/>
      <c r="L360" s="31"/>
      <c r="M360" s="32">
        <f>E362+F360+F361</f>
        <v>0</v>
      </c>
      <c r="N360" s="33"/>
      <c r="O360" s="47"/>
      <c r="P360" s="53">
        <f>F360+E361+F362</f>
        <v>0</v>
      </c>
      <c r="Q360" s="58"/>
      <c r="R360" s="69"/>
      <c r="S360" s="74">
        <f>E360+F361+F362</f>
        <v>0</v>
      </c>
      <c r="T360" s="91"/>
    </row>
    <row r="361" spans="1:20" ht="18" x14ac:dyDescent="0.3">
      <c r="A361" s="199"/>
      <c r="B361" s="177" t="s">
        <v>372</v>
      </c>
      <c r="C361" s="135"/>
      <c r="D361" s="136"/>
      <c r="E361" s="61">
        <f t="shared" si="11"/>
        <v>0</v>
      </c>
      <c r="F361" s="62">
        <f t="shared" si="11"/>
        <v>0</v>
      </c>
      <c r="G361" s="145"/>
      <c r="I361" s="112">
        <f t="shared" si="12"/>
        <v>0</v>
      </c>
      <c r="J361" s="39"/>
      <c r="K361" s="19"/>
      <c r="L361" s="23"/>
      <c r="M361" s="29"/>
      <c r="N361" s="27"/>
      <c r="O361" s="25"/>
      <c r="P361" s="51"/>
      <c r="Q361" s="56"/>
      <c r="R361" s="67"/>
      <c r="S361" s="72"/>
      <c r="T361" s="77"/>
    </row>
    <row r="362" spans="1:20" ht="18.600000000000001" thickBot="1" x14ac:dyDescent="0.35">
      <c r="A362" s="200"/>
      <c r="B362" s="178" t="s">
        <v>373</v>
      </c>
      <c r="C362" s="137"/>
      <c r="D362" s="138"/>
      <c r="E362" s="61">
        <f t="shared" si="11"/>
        <v>0</v>
      </c>
      <c r="F362" s="62">
        <f t="shared" si="11"/>
        <v>0</v>
      </c>
      <c r="G362" s="145"/>
      <c r="I362" s="112">
        <f t="shared" si="12"/>
        <v>0</v>
      </c>
      <c r="J362" s="79"/>
      <c r="K362" s="80"/>
      <c r="L362" s="81"/>
      <c r="M362" s="82"/>
      <c r="N362" s="83"/>
      <c r="O362" s="84"/>
      <c r="P362" s="85"/>
      <c r="Q362" s="86"/>
      <c r="R362" s="87"/>
      <c r="S362" s="88"/>
      <c r="T362" s="89"/>
    </row>
    <row r="363" spans="1:20" ht="18" x14ac:dyDescent="0.3">
      <c r="A363" s="201">
        <v>107</v>
      </c>
      <c r="B363" s="173" t="s">
        <v>374</v>
      </c>
      <c r="C363" s="127"/>
      <c r="D363" s="128"/>
      <c r="E363" s="61">
        <f t="shared" si="11"/>
        <v>0</v>
      </c>
      <c r="F363" s="62">
        <f t="shared" si="11"/>
        <v>0</v>
      </c>
      <c r="G363" s="146">
        <f>E363+E364+E365</f>
        <v>0</v>
      </c>
      <c r="H363" s="112">
        <f>E363+E364+E365+F363+F364+F365</f>
        <v>0</v>
      </c>
      <c r="I363" s="112">
        <f t="shared" si="12"/>
        <v>0</v>
      </c>
      <c r="J363" s="34"/>
      <c r="K363" s="35"/>
      <c r="L363" s="36">
        <f>E363+F364+F365</f>
        <v>0</v>
      </c>
      <c r="M363" s="37">
        <f>E364+F363+F365</f>
        <v>0</v>
      </c>
      <c r="N363" s="38"/>
      <c r="O363" s="45"/>
      <c r="P363" s="50"/>
      <c r="Q363" s="55"/>
      <c r="R363" s="66"/>
      <c r="S363" s="71">
        <f>F363+F364+E365</f>
        <v>0</v>
      </c>
      <c r="T363" s="76"/>
    </row>
    <row r="364" spans="1:20" ht="18" x14ac:dyDescent="0.3">
      <c r="A364" s="202"/>
      <c r="B364" s="174" t="s">
        <v>375</v>
      </c>
      <c r="C364" s="129"/>
      <c r="D364" s="130"/>
      <c r="E364" s="61">
        <f t="shared" si="11"/>
        <v>0</v>
      </c>
      <c r="F364" s="62">
        <f t="shared" si="11"/>
        <v>0</v>
      </c>
      <c r="G364" s="145"/>
      <c r="I364" s="112">
        <f t="shared" si="12"/>
        <v>0</v>
      </c>
      <c r="J364" s="39"/>
      <c r="K364" s="19"/>
      <c r="L364" s="23"/>
      <c r="M364" s="29"/>
      <c r="N364" s="27"/>
      <c r="O364" s="25"/>
      <c r="P364" s="51"/>
      <c r="Q364" s="56"/>
      <c r="R364" s="67"/>
      <c r="S364" s="72"/>
      <c r="T364" s="77"/>
    </row>
    <row r="365" spans="1:20" ht="18.600000000000001" thickBot="1" x14ac:dyDescent="0.35">
      <c r="A365" s="203"/>
      <c r="B365" s="175" t="s">
        <v>376</v>
      </c>
      <c r="C365" s="131"/>
      <c r="D365" s="132"/>
      <c r="E365" s="61">
        <f t="shared" si="11"/>
        <v>0</v>
      </c>
      <c r="F365" s="62">
        <f t="shared" si="11"/>
        <v>0</v>
      </c>
      <c r="G365" s="145"/>
      <c r="I365" s="112">
        <f t="shared" si="12"/>
        <v>0</v>
      </c>
      <c r="J365" s="40"/>
      <c r="K365" s="41"/>
      <c r="L365" s="42"/>
      <c r="M365" s="43"/>
      <c r="N365" s="44"/>
      <c r="O365" s="46"/>
      <c r="P365" s="52"/>
      <c r="Q365" s="57"/>
      <c r="R365" s="68"/>
      <c r="S365" s="73"/>
      <c r="T365" s="78"/>
    </row>
    <row r="366" spans="1:20" ht="18" x14ac:dyDescent="0.3">
      <c r="A366" s="198">
        <v>108</v>
      </c>
      <c r="B366" s="176" t="s">
        <v>377</v>
      </c>
      <c r="C366" s="133" t="s">
        <v>555</v>
      </c>
      <c r="D366" s="134"/>
      <c r="E366" s="61">
        <f t="shared" ref="E366:F429" si="13">IF(C366="x",1,0)</f>
        <v>0</v>
      </c>
      <c r="F366" s="62">
        <f t="shared" si="13"/>
        <v>0</v>
      </c>
      <c r="G366" s="146">
        <f>E366+E367+E368</f>
        <v>0</v>
      </c>
      <c r="H366" s="112">
        <f>E366+E367+E368+F366+F367+F368</f>
        <v>0</v>
      </c>
      <c r="I366" s="112">
        <f t="shared" si="12"/>
        <v>0</v>
      </c>
      <c r="J366" s="90"/>
      <c r="K366" s="30"/>
      <c r="L366" s="31"/>
      <c r="M366" s="32">
        <f>E367+F366+F368</f>
        <v>0</v>
      </c>
      <c r="N366" s="33"/>
      <c r="O366" s="47"/>
      <c r="P366" s="53">
        <f>E366+F367+F368</f>
        <v>0</v>
      </c>
      <c r="Q366" s="58"/>
      <c r="R366" s="69"/>
      <c r="S366" s="74"/>
      <c r="T366" s="91"/>
    </row>
    <row r="367" spans="1:20" ht="18" x14ac:dyDescent="0.3">
      <c r="A367" s="199"/>
      <c r="B367" s="177" t="s">
        <v>378</v>
      </c>
      <c r="C367" s="135"/>
      <c r="D367" s="136"/>
      <c r="E367" s="61">
        <f t="shared" si="13"/>
        <v>0</v>
      </c>
      <c r="F367" s="62">
        <f t="shared" si="13"/>
        <v>0</v>
      </c>
      <c r="G367" s="145"/>
      <c r="I367" s="112">
        <f t="shared" ref="I367:I430" si="14">E367+F367</f>
        <v>0</v>
      </c>
      <c r="J367" s="39"/>
      <c r="K367" s="19"/>
      <c r="L367" s="23"/>
      <c r="M367" s="29"/>
      <c r="N367" s="27"/>
      <c r="O367" s="25"/>
      <c r="P367" s="51"/>
      <c r="Q367" s="56"/>
      <c r="R367" s="67"/>
      <c r="S367" s="72"/>
      <c r="T367" s="77"/>
    </row>
    <row r="368" spans="1:20" ht="18.600000000000001" thickBot="1" x14ac:dyDescent="0.35">
      <c r="A368" s="200"/>
      <c r="B368" s="178" t="s">
        <v>379</v>
      </c>
      <c r="C368" s="137"/>
      <c r="D368" s="138" t="s">
        <v>555</v>
      </c>
      <c r="E368" s="61">
        <f t="shared" si="13"/>
        <v>0</v>
      </c>
      <c r="F368" s="62">
        <f t="shared" si="13"/>
        <v>0</v>
      </c>
      <c r="G368" s="145"/>
      <c r="I368" s="112">
        <f t="shared" si="14"/>
        <v>0</v>
      </c>
      <c r="J368" s="79"/>
      <c r="K368" s="80"/>
      <c r="L368" s="81"/>
      <c r="M368" s="82"/>
      <c r="N368" s="83"/>
      <c r="O368" s="84"/>
      <c r="P368" s="85"/>
      <c r="Q368" s="86"/>
      <c r="R368" s="87"/>
      <c r="S368" s="88"/>
      <c r="T368" s="89"/>
    </row>
    <row r="369" spans="1:20" ht="18" x14ac:dyDescent="0.3">
      <c r="A369" s="201">
        <v>109</v>
      </c>
      <c r="B369" s="173" t="s">
        <v>380</v>
      </c>
      <c r="C369" s="127" t="s">
        <v>555</v>
      </c>
      <c r="D369" s="128"/>
      <c r="E369" s="61">
        <f t="shared" si="13"/>
        <v>0</v>
      </c>
      <c r="F369" s="62">
        <f t="shared" si="13"/>
        <v>0</v>
      </c>
      <c r="G369" s="146">
        <f>E369+E370+E371</f>
        <v>0</v>
      </c>
      <c r="H369" s="112">
        <f>E369+E370+E371+F369+F370+F371</f>
        <v>0</v>
      </c>
      <c r="I369" s="112">
        <f t="shared" si="14"/>
        <v>0</v>
      </c>
      <c r="J369" s="34"/>
      <c r="K369" s="35"/>
      <c r="L369" s="36">
        <f>E371+F369+F370</f>
        <v>0</v>
      </c>
      <c r="M369" s="37">
        <f>E371+F369+F370</f>
        <v>0</v>
      </c>
      <c r="N369" s="38"/>
      <c r="O369" s="45"/>
      <c r="P369" s="50"/>
      <c r="Q369" s="55"/>
      <c r="R369" s="66"/>
      <c r="S369" s="71"/>
      <c r="T369" s="76"/>
    </row>
    <row r="370" spans="1:20" ht="18" x14ac:dyDescent="0.3">
      <c r="A370" s="202"/>
      <c r="B370" s="174" t="s">
        <v>381</v>
      </c>
      <c r="C370" s="129"/>
      <c r="D370" s="130"/>
      <c r="E370" s="61">
        <f t="shared" si="13"/>
        <v>0</v>
      </c>
      <c r="F370" s="62">
        <f t="shared" si="13"/>
        <v>0</v>
      </c>
      <c r="G370" s="145"/>
      <c r="I370" s="112">
        <f t="shared" si="14"/>
        <v>0</v>
      </c>
      <c r="J370" s="39"/>
      <c r="K370" s="19"/>
      <c r="L370" s="23"/>
      <c r="M370" s="29"/>
      <c r="N370" s="27"/>
      <c r="O370" s="25"/>
      <c r="P370" s="51"/>
      <c r="Q370" s="56"/>
      <c r="R370" s="67"/>
      <c r="S370" s="72"/>
      <c r="T370" s="77"/>
    </row>
    <row r="371" spans="1:20" ht="18.600000000000001" thickBot="1" x14ac:dyDescent="0.35">
      <c r="A371" s="203"/>
      <c r="B371" s="175" t="s">
        <v>382</v>
      </c>
      <c r="C371" s="131"/>
      <c r="D371" s="132" t="s">
        <v>555</v>
      </c>
      <c r="E371" s="61">
        <f t="shared" si="13"/>
        <v>0</v>
      </c>
      <c r="F371" s="62">
        <f t="shared" si="13"/>
        <v>0</v>
      </c>
      <c r="G371" s="145"/>
      <c r="I371" s="112">
        <f t="shared" si="14"/>
        <v>0</v>
      </c>
      <c r="J371" s="40"/>
      <c r="K371" s="41"/>
      <c r="L371" s="42"/>
      <c r="M371" s="43"/>
      <c r="N371" s="44"/>
      <c r="O371" s="46"/>
      <c r="P371" s="52"/>
      <c r="Q371" s="57"/>
      <c r="R371" s="68"/>
      <c r="S371" s="73"/>
      <c r="T371" s="78"/>
    </row>
    <row r="372" spans="1:20" ht="18" x14ac:dyDescent="0.3">
      <c r="A372" s="198">
        <v>110</v>
      </c>
      <c r="B372" s="176" t="s">
        <v>383</v>
      </c>
      <c r="C372" s="133"/>
      <c r="D372" s="134" t="s">
        <v>555</v>
      </c>
      <c r="E372" s="61">
        <f t="shared" si="13"/>
        <v>0</v>
      </c>
      <c r="F372" s="62">
        <f t="shared" si="13"/>
        <v>0</v>
      </c>
      <c r="G372" s="146">
        <f>E372+E373+E374</f>
        <v>0</v>
      </c>
      <c r="H372" s="112">
        <f>E372+E373+E374+F372+F373+F374</f>
        <v>0</v>
      </c>
      <c r="I372" s="112">
        <f t="shared" si="14"/>
        <v>0</v>
      </c>
      <c r="J372" s="90">
        <f>E372+F373+F374</f>
        <v>0</v>
      </c>
      <c r="K372" s="30"/>
      <c r="L372" s="31"/>
      <c r="M372" s="32"/>
      <c r="N372" s="33"/>
      <c r="O372" s="47"/>
      <c r="P372" s="53"/>
      <c r="Q372" s="58"/>
      <c r="R372" s="69"/>
      <c r="S372" s="74"/>
      <c r="T372" s="91"/>
    </row>
    <row r="373" spans="1:20" ht="18" x14ac:dyDescent="0.3">
      <c r="A373" s="199"/>
      <c r="B373" s="177" t="s">
        <v>384</v>
      </c>
      <c r="C373" s="135"/>
      <c r="D373" s="136"/>
      <c r="E373" s="61">
        <f t="shared" si="13"/>
        <v>0</v>
      </c>
      <c r="F373" s="62">
        <f t="shared" si="13"/>
        <v>0</v>
      </c>
      <c r="G373" s="145"/>
      <c r="I373" s="112">
        <f t="shared" si="14"/>
        <v>0</v>
      </c>
      <c r="J373" s="39"/>
      <c r="K373" s="19"/>
      <c r="L373" s="23"/>
      <c r="M373" s="29"/>
      <c r="N373" s="27"/>
      <c r="O373" s="25"/>
      <c r="P373" s="51"/>
      <c r="Q373" s="56"/>
      <c r="R373" s="67"/>
      <c r="S373" s="72"/>
      <c r="T373" s="77"/>
    </row>
    <row r="374" spans="1:20" ht="18.600000000000001" thickBot="1" x14ac:dyDescent="0.35">
      <c r="A374" s="200"/>
      <c r="B374" s="178" t="s">
        <v>385</v>
      </c>
      <c r="C374" s="137" t="s">
        <v>555</v>
      </c>
      <c r="D374" s="138"/>
      <c r="E374" s="61">
        <f t="shared" si="13"/>
        <v>0</v>
      </c>
      <c r="F374" s="62">
        <f t="shared" si="13"/>
        <v>0</v>
      </c>
      <c r="G374" s="145"/>
      <c r="I374" s="112">
        <f t="shared" si="14"/>
        <v>0</v>
      </c>
      <c r="J374" s="79"/>
      <c r="K374" s="80"/>
      <c r="L374" s="81"/>
      <c r="M374" s="82"/>
      <c r="N374" s="83"/>
      <c r="O374" s="84"/>
      <c r="P374" s="85"/>
      <c r="Q374" s="86"/>
      <c r="R374" s="87"/>
      <c r="S374" s="88"/>
      <c r="T374" s="89"/>
    </row>
    <row r="375" spans="1:20" ht="18" x14ac:dyDescent="0.3">
      <c r="A375" s="201">
        <v>111</v>
      </c>
      <c r="B375" s="173" t="s">
        <v>386</v>
      </c>
      <c r="C375" s="127"/>
      <c r="D375" s="128" t="s">
        <v>555</v>
      </c>
      <c r="E375" s="61">
        <f t="shared" si="13"/>
        <v>0</v>
      </c>
      <c r="F375" s="62">
        <f t="shared" si="13"/>
        <v>0</v>
      </c>
      <c r="G375" s="146">
        <f>E375+E376+E377</f>
        <v>0</v>
      </c>
      <c r="H375" s="112">
        <f>E375+E376+E377+F375+F376+F377</f>
        <v>0</v>
      </c>
      <c r="I375" s="112">
        <f t="shared" si="14"/>
        <v>0</v>
      </c>
      <c r="J375" s="34"/>
      <c r="K375" s="35"/>
      <c r="L375" s="36"/>
      <c r="M375" s="37"/>
      <c r="N375" s="38"/>
      <c r="O375" s="45"/>
      <c r="P375" s="50">
        <f>F375+E376+F377</f>
        <v>0</v>
      </c>
      <c r="Q375" s="55"/>
      <c r="R375" s="66">
        <f>E375+F376+F377</f>
        <v>0</v>
      </c>
      <c r="S375" s="71"/>
      <c r="T375" s="76"/>
    </row>
    <row r="376" spans="1:20" ht="18" x14ac:dyDescent="0.3">
      <c r="A376" s="202"/>
      <c r="B376" s="174" t="s">
        <v>387</v>
      </c>
      <c r="C376" s="129" t="s">
        <v>555</v>
      </c>
      <c r="D376" s="130"/>
      <c r="E376" s="61">
        <f t="shared" si="13"/>
        <v>0</v>
      </c>
      <c r="F376" s="62">
        <f t="shared" si="13"/>
        <v>0</v>
      </c>
      <c r="G376" s="145"/>
      <c r="I376" s="112">
        <f t="shared" si="14"/>
        <v>0</v>
      </c>
      <c r="J376" s="39"/>
      <c r="K376" s="19"/>
      <c r="L376" s="23"/>
      <c r="M376" s="29"/>
      <c r="N376" s="27"/>
      <c r="O376" s="25"/>
      <c r="P376" s="51"/>
      <c r="Q376" s="56"/>
      <c r="R376" s="67"/>
      <c r="S376" s="72"/>
      <c r="T376" s="77"/>
    </row>
    <row r="377" spans="1:20" ht="18.600000000000001" thickBot="1" x14ac:dyDescent="0.35">
      <c r="A377" s="203"/>
      <c r="B377" s="175" t="s">
        <v>388</v>
      </c>
      <c r="C377" s="131"/>
      <c r="D377" s="132"/>
      <c r="E377" s="61">
        <f t="shared" si="13"/>
        <v>0</v>
      </c>
      <c r="F377" s="62">
        <f t="shared" si="13"/>
        <v>0</v>
      </c>
      <c r="G377" s="145"/>
      <c r="I377" s="112">
        <f t="shared" si="14"/>
        <v>0</v>
      </c>
      <c r="J377" s="40"/>
      <c r="K377" s="41"/>
      <c r="L377" s="42"/>
      <c r="M377" s="43"/>
      <c r="N377" s="44"/>
      <c r="O377" s="46"/>
      <c r="P377" s="52"/>
      <c r="Q377" s="57"/>
      <c r="R377" s="68"/>
      <c r="S377" s="73"/>
      <c r="T377" s="78"/>
    </row>
    <row r="378" spans="1:20" ht="18" x14ac:dyDescent="0.3">
      <c r="A378" s="198">
        <v>112</v>
      </c>
      <c r="B378" s="176" t="s">
        <v>389</v>
      </c>
      <c r="C378" s="133"/>
      <c r="D378" s="134"/>
      <c r="E378" s="61">
        <f t="shared" si="13"/>
        <v>0</v>
      </c>
      <c r="F378" s="62">
        <f t="shared" si="13"/>
        <v>0</v>
      </c>
      <c r="G378" s="146">
        <f>E378+E379+E380</f>
        <v>0</v>
      </c>
      <c r="H378" s="112">
        <f>E378+E379+E380+F378+F379+F380</f>
        <v>0</v>
      </c>
      <c r="I378" s="112">
        <f t="shared" si="14"/>
        <v>0</v>
      </c>
      <c r="J378" s="90"/>
      <c r="K378" s="30"/>
      <c r="L378" s="31">
        <f>E379+F378+F380</f>
        <v>0</v>
      </c>
      <c r="M378" s="32"/>
      <c r="N378" s="33"/>
      <c r="O378" s="47"/>
      <c r="P378" s="53"/>
      <c r="Q378" s="58"/>
      <c r="R378" s="69"/>
      <c r="S378" s="74"/>
      <c r="T378" s="91"/>
    </row>
    <row r="379" spans="1:20" ht="18" x14ac:dyDescent="0.3">
      <c r="A379" s="199"/>
      <c r="B379" s="177" t="s">
        <v>390</v>
      </c>
      <c r="C379" s="135"/>
      <c r="D379" s="136"/>
      <c r="E379" s="61">
        <f t="shared" si="13"/>
        <v>0</v>
      </c>
      <c r="F379" s="62">
        <f t="shared" si="13"/>
        <v>0</v>
      </c>
      <c r="G379" s="145"/>
      <c r="I379" s="112">
        <f t="shared" si="14"/>
        <v>0</v>
      </c>
      <c r="J379" s="39"/>
      <c r="K379" s="19"/>
      <c r="L379" s="23"/>
      <c r="M379" s="29"/>
      <c r="N379" s="27"/>
      <c r="O379" s="25"/>
      <c r="P379" s="51"/>
      <c r="Q379" s="56"/>
      <c r="R379" s="67"/>
      <c r="S379" s="72"/>
      <c r="T379" s="77"/>
    </row>
    <row r="380" spans="1:20" ht="18.600000000000001" thickBot="1" x14ac:dyDescent="0.35">
      <c r="A380" s="200"/>
      <c r="B380" s="178" t="s">
        <v>391</v>
      </c>
      <c r="C380" s="137"/>
      <c r="D380" s="138"/>
      <c r="E380" s="61">
        <f t="shared" si="13"/>
        <v>0</v>
      </c>
      <c r="F380" s="62">
        <f t="shared" si="13"/>
        <v>0</v>
      </c>
      <c r="G380" s="145"/>
      <c r="I380" s="112">
        <f t="shared" si="14"/>
        <v>0</v>
      </c>
      <c r="J380" s="79"/>
      <c r="K380" s="80"/>
      <c r="L380" s="81"/>
      <c r="M380" s="82"/>
      <c r="N380" s="83"/>
      <c r="O380" s="84"/>
      <c r="P380" s="85"/>
      <c r="Q380" s="86"/>
      <c r="R380" s="87"/>
      <c r="S380" s="88"/>
      <c r="T380" s="89"/>
    </row>
    <row r="381" spans="1:20" ht="18" x14ac:dyDescent="0.3">
      <c r="A381" s="201">
        <v>113</v>
      </c>
      <c r="B381" s="173" t="s">
        <v>392</v>
      </c>
      <c r="C381" s="127"/>
      <c r="D381" s="128" t="s">
        <v>555</v>
      </c>
      <c r="E381" s="61">
        <f t="shared" si="13"/>
        <v>0</v>
      </c>
      <c r="F381" s="62">
        <f t="shared" si="13"/>
        <v>0</v>
      </c>
      <c r="G381" s="146">
        <f>E381+E382+E383</f>
        <v>0</v>
      </c>
      <c r="H381" s="112">
        <f>E381+E382+E383+F381+F382+F383</f>
        <v>0</v>
      </c>
      <c r="I381" s="112">
        <f t="shared" si="14"/>
        <v>0</v>
      </c>
      <c r="J381" s="34"/>
      <c r="K381" s="35"/>
      <c r="L381" s="36"/>
      <c r="M381" s="37"/>
      <c r="N381" s="38"/>
      <c r="O381" s="45">
        <f>F381+E382+E383</f>
        <v>0</v>
      </c>
      <c r="P381" s="50"/>
      <c r="Q381" s="55"/>
      <c r="R381" s="66"/>
      <c r="S381" s="71">
        <f>E381+F382+F383</f>
        <v>0</v>
      </c>
      <c r="T381" s="76">
        <f>F381+F382+E383</f>
        <v>0</v>
      </c>
    </row>
    <row r="382" spans="1:20" ht="18" x14ac:dyDescent="0.3">
      <c r="A382" s="202"/>
      <c r="B382" s="174" t="s">
        <v>393</v>
      </c>
      <c r="C382" s="129"/>
      <c r="D382" s="130"/>
      <c r="E382" s="61">
        <f t="shared" si="13"/>
        <v>0</v>
      </c>
      <c r="F382" s="62">
        <f t="shared" si="13"/>
        <v>0</v>
      </c>
      <c r="G382" s="145"/>
      <c r="I382" s="112">
        <f t="shared" si="14"/>
        <v>0</v>
      </c>
      <c r="J382" s="39"/>
      <c r="K382" s="19"/>
      <c r="L382" s="23"/>
      <c r="M382" s="29"/>
      <c r="N382" s="27"/>
      <c r="O382" s="25"/>
      <c r="P382" s="51"/>
      <c r="Q382" s="56"/>
      <c r="R382" s="67"/>
      <c r="S382" s="72"/>
      <c r="T382" s="77"/>
    </row>
    <row r="383" spans="1:20" ht="18.600000000000001" thickBot="1" x14ac:dyDescent="0.35">
      <c r="A383" s="203"/>
      <c r="B383" s="175" t="s">
        <v>211</v>
      </c>
      <c r="C383" s="131"/>
      <c r="D383" s="132"/>
      <c r="E383" s="61">
        <f t="shared" si="13"/>
        <v>0</v>
      </c>
      <c r="F383" s="62">
        <f t="shared" si="13"/>
        <v>0</v>
      </c>
      <c r="G383" s="145"/>
      <c r="I383" s="112">
        <f t="shared" si="14"/>
        <v>0</v>
      </c>
      <c r="J383" s="40"/>
      <c r="K383" s="41"/>
      <c r="L383" s="42"/>
      <c r="M383" s="43"/>
      <c r="N383" s="44"/>
      <c r="O383" s="46"/>
      <c r="P383" s="52"/>
      <c r="Q383" s="57"/>
      <c r="R383" s="68"/>
      <c r="S383" s="73"/>
      <c r="T383" s="78"/>
    </row>
    <row r="384" spans="1:20" ht="18" x14ac:dyDescent="0.3">
      <c r="A384" s="198">
        <v>114</v>
      </c>
      <c r="B384" s="176" t="s">
        <v>137</v>
      </c>
      <c r="C384" s="133" t="s">
        <v>555</v>
      </c>
      <c r="D384" s="134"/>
      <c r="E384" s="61">
        <f t="shared" si="13"/>
        <v>0</v>
      </c>
      <c r="F384" s="62">
        <f t="shared" si="13"/>
        <v>0</v>
      </c>
      <c r="G384" s="146">
        <f>E384+E385+E386</f>
        <v>0</v>
      </c>
      <c r="H384" s="112">
        <f>E384+E385+E386+F384+F385+F386</f>
        <v>0</v>
      </c>
      <c r="I384" s="112">
        <f t="shared" si="14"/>
        <v>0</v>
      </c>
      <c r="J384" s="90"/>
      <c r="K384" s="30">
        <f>F384+E385+F386</f>
        <v>0</v>
      </c>
      <c r="L384" s="31"/>
      <c r="M384" s="32">
        <f>E384+F385+F386</f>
        <v>0</v>
      </c>
      <c r="N384" s="33"/>
      <c r="O384" s="47">
        <f>F384+F385+E386</f>
        <v>0</v>
      </c>
      <c r="P384" s="53"/>
      <c r="Q384" s="58">
        <f>E384+F385+F386</f>
        <v>0</v>
      </c>
      <c r="R384" s="69"/>
      <c r="S384" s="74"/>
      <c r="T384" s="91"/>
    </row>
    <row r="385" spans="1:20" ht="18" x14ac:dyDescent="0.3">
      <c r="A385" s="199"/>
      <c r="B385" s="177" t="s">
        <v>394</v>
      </c>
      <c r="C385" s="135"/>
      <c r="D385" s="136"/>
      <c r="E385" s="61">
        <f t="shared" si="13"/>
        <v>0</v>
      </c>
      <c r="F385" s="62">
        <f t="shared" si="13"/>
        <v>0</v>
      </c>
      <c r="G385" s="145"/>
      <c r="I385" s="112">
        <f t="shared" si="14"/>
        <v>0</v>
      </c>
      <c r="J385" s="39"/>
      <c r="K385" s="19"/>
      <c r="L385" s="23"/>
      <c r="M385" s="29"/>
      <c r="N385" s="27"/>
      <c r="O385" s="25"/>
      <c r="P385" s="51"/>
      <c r="Q385" s="56"/>
      <c r="R385" s="67"/>
      <c r="S385" s="72"/>
      <c r="T385" s="77"/>
    </row>
    <row r="386" spans="1:20" ht="18.600000000000001" thickBot="1" x14ac:dyDescent="0.35">
      <c r="A386" s="200"/>
      <c r="B386" s="178" t="s">
        <v>395</v>
      </c>
      <c r="C386" s="137"/>
      <c r="D386" s="138"/>
      <c r="E386" s="61">
        <f t="shared" si="13"/>
        <v>0</v>
      </c>
      <c r="F386" s="62">
        <f t="shared" si="13"/>
        <v>0</v>
      </c>
      <c r="G386" s="145"/>
      <c r="I386" s="112">
        <f t="shared" si="14"/>
        <v>0</v>
      </c>
      <c r="J386" s="79"/>
      <c r="K386" s="80"/>
      <c r="L386" s="81"/>
      <c r="M386" s="82"/>
      <c r="N386" s="83"/>
      <c r="O386" s="84"/>
      <c r="P386" s="85"/>
      <c r="Q386" s="86"/>
      <c r="R386" s="87"/>
      <c r="S386" s="88"/>
      <c r="T386" s="89"/>
    </row>
    <row r="387" spans="1:20" ht="18" x14ac:dyDescent="0.3">
      <c r="A387" s="201">
        <v>115</v>
      </c>
      <c r="B387" s="173" t="s">
        <v>396</v>
      </c>
      <c r="C387" s="127"/>
      <c r="D387" s="128" t="s">
        <v>555</v>
      </c>
      <c r="E387" s="61">
        <f t="shared" si="13"/>
        <v>0</v>
      </c>
      <c r="F387" s="62">
        <f t="shared" si="13"/>
        <v>0</v>
      </c>
      <c r="G387" s="146">
        <f>E387+E388+E389</f>
        <v>0</v>
      </c>
      <c r="H387" s="112">
        <f>E387+E388+E389+F387+F388+F389</f>
        <v>0</v>
      </c>
      <c r="I387" s="112">
        <f t="shared" si="14"/>
        <v>0</v>
      </c>
      <c r="J387" s="34"/>
      <c r="K387" s="35"/>
      <c r="L387" s="36"/>
      <c r="M387" s="37">
        <f>F387+F389+E388</f>
        <v>0</v>
      </c>
      <c r="N387" s="38"/>
      <c r="O387" s="45">
        <f>F387+F388+E389</f>
        <v>0</v>
      </c>
      <c r="P387" s="50"/>
      <c r="Q387" s="55"/>
      <c r="R387" s="66"/>
      <c r="S387" s="71">
        <f>E387+F388+F389</f>
        <v>0</v>
      </c>
      <c r="T387" s="76"/>
    </row>
    <row r="388" spans="1:20" ht="18" x14ac:dyDescent="0.3">
      <c r="A388" s="202"/>
      <c r="B388" s="174" t="s">
        <v>397</v>
      </c>
      <c r="C388" s="129"/>
      <c r="D388" s="130"/>
      <c r="E388" s="61">
        <f t="shared" si="13"/>
        <v>0</v>
      </c>
      <c r="F388" s="62">
        <f t="shared" si="13"/>
        <v>0</v>
      </c>
      <c r="G388" s="145"/>
      <c r="I388" s="112">
        <f t="shared" si="14"/>
        <v>0</v>
      </c>
      <c r="J388" s="39"/>
      <c r="K388" s="19"/>
      <c r="L388" s="23"/>
      <c r="M388" s="29"/>
      <c r="N388" s="27"/>
      <c r="O388" s="25"/>
      <c r="P388" s="51"/>
      <c r="Q388" s="56"/>
      <c r="R388" s="67"/>
      <c r="S388" s="72"/>
      <c r="T388" s="77"/>
    </row>
    <row r="389" spans="1:20" ht="18.600000000000001" thickBot="1" x14ac:dyDescent="0.35">
      <c r="A389" s="203"/>
      <c r="B389" s="175" t="s">
        <v>398</v>
      </c>
      <c r="C389" s="131" t="s">
        <v>555</v>
      </c>
      <c r="D389" s="132"/>
      <c r="E389" s="61">
        <f t="shared" si="13"/>
        <v>0</v>
      </c>
      <c r="F389" s="62">
        <f t="shared" si="13"/>
        <v>0</v>
      </c>
      <c r="G389" s="145"/>
      <c r="I389" s="112">
        <f t="shared" si="14"/>
        <v>0</v>
      </c>
      <c r="J389" s="40"/>
      <c r="K389" s="41"/>
      <c r="L389" s="42"/>
      <c r="M389" s="43"/>
      <c r="N389" s="44"/>
      <c r="O389" s="46"/>
      <c r="P389" s="52"/>
      <c r="Q389" s="57"/>
      <c r="R389" s="68"/>
      <c r="S389" s="73"/>
      <c r="T389" s="78"/>
    </row>
    <row r="390" spans="1:20" ht="18" x14ac:dyDescent="0.3">
      <c r="A390" s="198">
        <v>116</v>
      </c>
      <c r="B390" s="176" t="s">
        <v>399</v>
      </c>
      <c r="C390" s="133"/>
      <c r="D390" s="134"/>
      <c r="E390" s="61">
        <f t="shared" si="13"/>
        <v>0</v>
      </c>
      <c r="F390" s="62">
        <f t="shared" si="13"/>
        <v>0</v>
      </c>
      <c r="G390" s="146">
        <f>E390+E391+E392</f>
        <v>0</v>
      </c>
      <c r="H390" s="112">
        <f>E390+E391+E392+F390+F391+F392</f>
        <v>0</v>
      </c>
      <c r="I390" s="112">
        <f t="shared" si="14"/>
        <v>0</v>
      </c>
      <c r="J390" s="90"/>
      <c r="K390" s="30"/>
      <c r="L390" s="31"/>
      <c r="M390" s="32"/>
      <c r="N390" s="33"/>
      <c r="O390" s="47">
        <f>F390+E391+F392</f>
        <v>0</v>
      </c>
      <c r="P390" s="53"/>
      <c r="Q390" s="58">
        <f>E390+F391+F392</f>
        <v>0</v>
      </c>
      <c r="R390" s="69"/>
      <c r="S390" s="74">
        <f>F390+F391+E392</f>
        <v>0</v>
      </c>
      <c r="T390" s="91"/>
    </row>
    <row r="391" spans="1:20" ht="18" x14ac:dyDescent="0.3">
      <c r="A391" s="199"/>
      <c r="B391" s="177" t="s">
        <v>400</v>
      </c>
      <c r="C391" s="135"/>
      <c r="D391" s="136"/>
      <c r="E391" s="61">
        <f t="shared" si="13"/>
        <v>0</v>
      </c>
      <c r="F391" s="62">
        <f t="shared" si="13"/>
        <v>0</v>
      </c>
      <c r="G391" s="145"/>
      <c r="I391" s="112">
        <f t="shared" si="14"/>
        <v>0</v>
      </c>
      <c r="J391" s="39"/>
      <c r="K391" s="19"/>
      <c r="L391" s="23"/>
      <c r="M391" s="29"/>
      <c r="N391" s="27"/>
      <c r="O391" s="25"/>
      <c r="P391" s="51"/>
      <c r="Q391" s="56"/>
      <c r="R391" s="67"/>
      <c r="S391" s="72"/>
      <c r="T391" s="77"/>
    </row>
    <row r="392" spans="1:20" ht="18.600000000000001" thickBot="1" x14ac:dyDescent="0.35">
      <c r="A392" s="200"/>
      <c r="B392" s="178" t="s">
        <v>401</v>
      </c>
      <c r="C392" s="137"/>
      <c r="D392" s="138" t="s">
        <v>555</v>
      </c>
      <c r="E392" s="61">
        <f t="shared" si="13"/>
        <v>0</v>
      </c>
      <c r="F392" s="62">
        <f t="shared" si="13"/>
        <v>0</v>
      </c>
      <c r="G392" s="145"/>
      <c r="I392" s="112">
        <f t="shared" si="14"/>
        <v>0</v>
      </c>
      <c r="J392" s="79"/>
      <c r="K392" s="80"/>
      <c r="L392" s="81"/>
      <c r="M392" s="82"/>
      <c r="N392" s="83"/>
      <c r="O392" s="84"/>
      <c r="P392" s="85"/>
      <c r="Q392" s="86"/>
      <c r="R392" s="87"/>
      <c r="S392" s="88"/>
      <c r="T392" s="89"/>
    </row>
    <row r="393" spans="1:20" ht="18" x14ac:dyDescent="0.3">
      <c r="A393" s="201">
        <v>117</v>
      </c>
      <c r="B393" s="173" t="s">
        <v>402</v>
      </c>
      <c r="C393" s="127"/>
      <c r="D393" s="128"/>
      <c r="E393" s="61">
        <f t="shared" si="13"/>
        <v>0</v>
      </c>
      <c r="F393" s="62">
        <f t="shared" si="13"/>
        <v>0</v>
      </c>
      <c r="G393" s="146">
        <f>E393+E394+E395</f>
        <v>0</v>
      </c>
      <c r="H393" s="112">
        <f>E393+E394+E395+F393+F394+F395</f>
        <v>0</v>
      </c>
      <c r="I393" s="112">
        <f t="shared" si="14"/>
        <v>0</v>
      </c>
      <c r="J393" s="34">
        <f>E393+F394+F395</f>
        <v>0</v>
      </c>
      <c r="K393" s="35"/>
      <c r="L393" s="36"/>
      <c r="M393" s="37"/>
      <c r="N393" s="38"/>
      <c r="O393" s="45"/>
      <c r="P393" s="50"/>
      <c r="Q393" s="55"/>
      <c r="R393" s="66"/>
      <c r="S393" s="71"/>
      <c r="T393" s="76"/>
    </row>
    <row r="394" spans="1:20" ht="18" x14ac:dyDescent="0.3">
      <c r="A394" s="202"/>
      <c r="B394" s="174" t="s">
        <v>403</v>
      </c>
      <c r="C394" s="129"/>
      <c r="D394" s="130"/>
      <c r="E394" s="61">
        <f t="shared" si="13"/>
        <v>0</v>
      </c>
      <c r="F394" s="62">
        <f t="shared" si="13"/>
        <v>0</v>
      </c>
      <c r="G394" s="145"/>
      <c r="I394" s="112">
        <f t="shared" si="14"/>
        <v>0</v>
      </c>
      <c r="J394" s="39"/>
      <c r="K394" s="19"/>
      <c r="L394" s="23"/>
      <c r="M394" s="29"/>
      <c r="N394" s="27"/>
      <c r="O394" s="25"/>
      <c r="P394" s="51"/>
      <c r="Q394" s="56"/>
      <c r="R394" s="67"/>
      <c r="S394" s="72"/>
      <c r="T394" s="77"/>
    </row>
    <row r="395" spans="1:20" ht="18.600000000000001" thickBot="1" x14ac:dyDescent="0.35">
      <c r="A395" s="203"/>
      <c r="B395" s="175" t="s">
        <v>404</v>
      </c>
      <c r="C395" s="131"/>
      <c r="D395" s="132"/>
      <c r="E395" s="61">
        <f t="shared" si="13"/>
        <v>0</v>
      </c>
      <c r="F395" s="62">
        <f t="shared" si="13"/>
        <v>0</v>
      </c>
      <c r="G395" s="145"/>
      <c r="I395" s="112">
        <f t="shared" si="14"/>
        <v>0</v>
      </c>
      <c r="J395" s="40"/>
      <c r="K395" s="41"/>
      <c r="L395" s="42"/>
      <c r="M395" s="43"/>
      <c r="N395" s="44"/>
      <c r="O395" s="46"/>
      <c r="P395" s="52"/>
      <c r="Q395" s="57"/>
      <c r="R395" s="68"/>
      <c r="S395" s="73"/>
      <c r="T395" s="78"/>
    </row>
    <row r="396" spans="1:20" ht="18" x14ac:dyDescent="0.3">
      <c r="A396" s="198">
        <v>118</v>
      </c>
      <c r="B396" s="176" t="s">
        <v>405</v>
      </c>
      <c r="C396" s="133"/>
      <c r="D396" s="134" t="s">
        <v>555</v>
      </c>
      <c r="E396" s="61">
        <f t="shared" si="13"/>
        <v>0</v>
      </c>
      <c r="F396" s="62">
        <f t="shared" si="13"/>
        <v>0</v>
      </c>
      <c r="G396" s="146">
        <f>E396+E397+E398</f>
        <v>0</v>
      </c>
      <c r="H396" s="112">
        <f>E396+E397+E398+F396+F397+F398</f>
        <v>0</v>
      </c>
      <c r="I396" s="112">
        <f t="shared" si="14"/>
        <v>0</v>
      </c>
      <c r="J396" s="90"/>
      <c r="K396" s="30"/>
      <c r="L396" s="31"/>
      <c r="M396" s="32"/>
      <c r="N396" s="33"/>
      <c r="O396" s="47"/>
      <c r="P396" s="53">
        <f>F396+F397+E398</f>
        <v>0</v>
      </c>
      <c r="Q396" s="58">
        <f>F396+E397+F398</f>
        <v>0</v>
      </c>
      <c r="R396" s="69"/>
      <c r="S396" s="74">
        <f>E396+F397+F398</f>
        <v>0</v>
      </c>
      <c r="T396" s="91"/>
    </row>
    <row r="397" spans="1:20" ht="18" x14ac:dyDescent="0.3">
      <c r="A397" s="199"/>
      <c r="B397" s="177" t="s">
        <v>406</v>
      </c>
      <c r="C397" s="135"/>
      <c r="D397" s="136"/>
      <c r="E397" s="61">
        <f t="shared" si="13"/>
        <v>0</v>
      </c>
      <c r="F397" s="62">
        <f t="shared" si="13"/>
        <v>0</v>
      </c>
      <c r="G397" s="145"/>
      <c r="I397" s="112">
        <f t="shared" si="14"/>
        <v>0</v>
      </c>
      <c r="J397" s="39"/>
      <c r="K397" s="19"/>
      <c r="L397" s="23"/>
      <c r="M397" s="29"/>
      <c r="N397" s="27"/>
      <c r="O397" s="25"/>
      <c r="P397" s="51"/>
      <c r="Q397" s="56"/>
      <c r="R397" s="67"/>
      <c r="S397" s="72"/>
      <c r="T397" s="77"/>
    </row>
    <row r="398" spans="1:20" ht="18.600000000000001" thickBot="1" x14ac:dyDescent="0.35">
      <c r="A398" s="200"/>
      <c r="B398" s="178" t="s">
        <v>407</v>
      </c>
      <c r="C398" s="137"/>
      <c r="D398" s="138"/>
      <c r="E398" s="61">
        <f t="shared" si="13"/>
        <v>0</v>
      </c>
      <c r="F398" s="62">
        <f t="shared" si="13"/>
        <v>0</v>
      </c>
      <c r="G398" s="145"/>
      <c r="I398" s="112">
        <f t="shared" si="14"/>
        <v>0</v>
      </c>
      <c r="J398" s="79"/>
      <c r="K398" s="80"/>
      <c r="L398" s="81"/>
      <c r="M398" s="82"/>
      <c r="N398" s="83"/>
      <c r="O398" s="84"/>
      <c r="P398" s="85"/>
      <c r="Q398" s="86"/>
      <c r="R398" s="87"/>
      <c r="S398" s="88"/>
      <c r="T398" s="89"/>
    </row>
    <row r="399" spans="1:20" ht="18" x14ac:dyDescent="0.3">
      <c r="A399" s="201">
        <v>119</v>
      </c>
      <c r="B399" s="173" t="s">
        <v>408</v>
      </c>
      <c r="C399" s="127"/>
      <c r="D399" s="128"/>
      <c r="E399" s="61">
        <f t="shared" si="13"/>
        <v>0</v>
      </c>
      <c r="F399" s="62">
        <f t="shared" si="13"/>
        <v>0</v>
      </c>
      <c r="G399" s="146">
        <f>E399+E400+E401</f>
        <v>0</v>
      </c>
      <c r="H399" s="112">
        <f>E399+E400+E401+F399+F400+F401</f>
        <v>0</v>
      </c>
      <c r="I399" s="112">
        <f t="shared" si="14"/>
        <v>0</v>
      </c>
      <c r="J399" s="34"/>
      <c r="K399" s="35"/>
      <c r="L399" s="36"/>
      <c r="M399" s="37"/>
      <c r="N399" s="38"/>
      <c r="O399" s="45"/>
      <c r="P399" s="50">
        <f>F399+E400+E401</f>
        <v>0</v>
      </c>
      <c r="Q399" s="55">
        <f>F399+F400+E401</f>
        <v>0</v>
      </c>
      <c r="R399" s="66"/>
      <c r="S399" s="71">
        <f>F399+E400+F401</f>
        <v>0</v>
      </c>
      <c r="T399" s="76">
        <f>E399+F400+F401</f>
        <v>0</v>
      </c>
    </row>
    <row r="400" spans="1:20" ht="18" x14ac:dyDescent="0.3">
      <c r="A400" s="202"/>
      <c r="B400" s="174" t="s">
        <v>409</v>
      </c>
      <c r="C400" s="129"/>
      <c r="D400" s="130"/>
      <c r="E400" s="61">
        <f t="shared" si="13"/>
        <v>0</v>
      </c>
      <c r="F400" s="62">
        <f t="shared" si="13"/>
        <v>0</v>
      </c>
      <c r="G400" s="145"/>
      <c r="I400" s="112">
        <f t="shared" si="14"/>
        <v>0</v>
      </c>
      <c r="J400" s="39"/>
      <c r="K400" s="19"/>
      <c r="L400" s="23"/>
      <c r="M400" s="29"/>
      <c r="N400" s="27"/>
      <c r="O400" s="25"/>
      <c r="P400" s="51"/>
      <c r="Q400" s="56"/>
      <c r="R400" s="67"/>
      <c r="S400" s="72"/>
      <c r="T400" s="77"/>
    </row>
    <row r="401" spans="1:20" ht="18.600000000000001" thickBot="1" x14ac:dyDescent="0.35">
      <c r="A401" s="203"/>
      <c r="B401" s="175" t="s">
        <v>410</v>
      </c>
      <c r="C401" s="131"/>
      <c r="D401" s="132"/>
      <c r="E401" s="61">
        <f t="shared" si="13"/>
        <v>0</v>
      </c>
      <c r="F401" s="62">
        <f t="shared" si="13"/>
        <v>0</v>
      </c>
      <c r="G401" s="145"/>
      <c r="I401" s="112">
        <f t="shared" si="14"/>
        <v>0</v>
      </c>
      <c r="J401" s="40"/>
      <c r="K401" s="41"/>
      <c r="L401" s="42"/>
      <c r="M401" s="43"/>
      <c r="N401" s="44"/>
      <c r="O401" s="46"/>
      <c r="P401" s="52"/>
      <c r="Q401" s="57"/>
      <c r="R401" s="68"/>
      <c r="S401" s="73"/>
      <c r="T401" s="78"/>
    </row>
    <row r="402" spans="1:20" ht="18" x14ac:dyDescent="0.3">
      <c r="A402" s="198">
        <v>120</v>
      </c>
      <c r="B402" s="176" t="s">
        <v>411</v>
      </c>
      <c r="C402" s="133"/>
      <c r="D402" s="134"/>
      <c r="E402" s="61">
        <f t="shared" si="13"/>
        <v>0</v>
      </c>
      <c r="F402" s="62">
        <f t="shared" si="13"/>
        <v>0</v>
      </c>
      <c r="G402" s="146">
        <f>E402+E403+E404</f>
        <v>0</v>
      </c>
      <c r="H402" s="112">
        <f>E402+E403+E404+F402+F403+F404</f>
        <v>0</v>
      </c>
      <c r="I402" s="112">
        <f t="shared" si="14"/>
        <v>0</v>
      </c>
      <c r="J402" s="90">
        <f>E402+E403+F404</f>
        <v>0</v>
      </c>
      <c r="K402" s="30"/>
      <c r="L402" s="31"/>
      <c r="M402" s="32"/>
      <c r="N402" s="33"/>
      <c r="O402" s="47"/>
      <c r="P402" s="53"/>
      <c r="Q402" s="58"/>
      <c r="R402" s="69"/>
      <c r="S402" s="74"/>
      <c r="T402" s="91"/>
    </row>
    <row r="403" spans="1:20" ht="18" x14ac:dyDescent="0.3">
      <c r="A403" s="199"/>
      <c r="B403" s="177" t="s">
        <v>412</v>
      </c>
      <c r="C403" s="135"/>
      <c r="D403" s="136"/>
      <c r="E403" s="61">
        <f t="shared" si="13"/>
        <v>0</v>
      </c>
      <c r="F403" s="62">
        <f t="shared" si="13"/>
        <v>0</v>
      </c>
      <c r="G403" s="145"/>
      <c r="I403" s="112">
        <f t="shared" si="14"/>
        <v>0</v>
      </c>
      <c r="J403" s="39"/>
      <c r="K403" s="19"/>
      <c r="L403" s="23"/>
      <c r="M403" s="29"/>
      <c r="N403" s="27"/>
      <c r="O403" s="25"/>
      <c r="P403" s="51"/>
      <c r="Q403" s="56"/>
      <c r="R403" s="67"/>
      <c r="S403" s="72"/>
      <c r="T403" s="77"/>
    </row>
    <row r="404" spans="1:20" ht="18.600000000000001" thickBot="1" x14ac:dyDescent="0.35">
      <c r="A404" s="200"/>
      <c r="B404" s="178" t="s">
        <v>413</v>
      </c>
      <c r="C404" s="137"/>
      <c r="D404" s="138"/>
      <c r="E404" s="61">
        <f t="shared" si="13"/>
        <v>0</v>
      </c>
      <c r="F404" s="62">
        <f t="shared" si="13"/>
        <v>0</v>
      </c>
      <c r="G404" s="145"/>
      <c r="I404" s="112">
        <f t="shared" si="14"/>
        <v>0</v>
      </c>
      <c r="J404" s="79"/>
      <c r="K404" s="80"/>
      <c r="L404" s="81"/>
      <c r="M404" s="82"/>
      <c r="N404" s="83"/>
      <c r="O404" s="84"/>
      <c r="P404" s="85"/>
      <c r="Q404" s="86"/>
      <c r="R404" s="87"/>
      <c r="S404" s="88"/>
      <c r="T404" s="89"/>
    </row>
    <row r="405" spans="1:20" ht="18" x14ac:dyDescent="0.3">
      <c r="A405" s="201">
        <v>121</v>
      </c>
      <c r="B405" s="173" t="s">
        <v>414</v>
      </c>
      <c r="C405" s="127"/>
      <c r="D405" s="128"/>
      <c r="E405" s="61">
        <f t="shared" si="13"/>
        <v>0</v>
      </c>
      <c r="F405" s="62">
        <f t="shared" si="13"/>
        <v>0</v>
      </c>
      <c r="G405" s="146">
        <f>E405+E406+E407</f>
        <v>0</v>
      </c>
      <c r="H405" s="112">
        <f>E405+E406+E407+F405+F406+F407</f>
        <v>0</v>
      </c>
      <c r="I405" s="112">
        <f t="shared" si="14"/>
        <v>0</v>
      </c>
      <c r="J405" s="34"/>
      <c r="K405" s="35"/>
      <c r="L405" s="36">
        <f>E405+F406+F407</f>
        <v>0</v>
      </c>
      <c r="M405" s="37">
        <f>F405+F407+E406</f>
        <v>0</v>
      </c>
      <c r="N405" s="38"/>
      <c r="O405" s="45"/>
      <c r="P405" s="50"/>
      <c r="Q405" s="55"/>
      <c r="R405" s="66"/>
      <c r="S405" s="71"/>
      <c r="T405" s="76">
        <f>F405+F406+E407</f>
        <v>0</v>
      </c>
    </row>
    <row r="406" spans="1:20" ht="18" x14ac:dyDescent="0.3">
      <c r="A406" s="202"/>
      <c r="B406" s="174" t="s">
        <v>415</v>
      </c>
      <c r="C406" s="129"/>
      <c r="D406" s="130" t="s">
        <v>555</v>
      </c>
      <c r="E406" s="61">
        <f t="shared" si="13"/>
        <v>0</v>
      </c>
      <c r="F406" s="62">
        <f t="shared" si="13"/>
        <v>0</v>
      </c>
      <c r="G406" s="145"/>
      <c r="I406" s="112">
        <f t="shared" si="14"/>
        <v>0</v>
      </c>
      <c r="J406" s="39"/>
      <c r="K406" s="19"/>
      <c r="L406" s="23"/>
      <c r="M406" s="29"/>
      <c r="N406" s="27"/>
      <c r="O406" s="25"/>
      <c r="P406" s="51"/>
      <c r="Q406" s="56"/>
      <c r="R406" s="67"/>
      <c r="S406" s="72"/>
      <c r="T406" s="77"/>
    </row>
    <row r="407" spans="1:20" ht="18.600000000000001" thickBot="1" x14ac:dyDescent="0.35">
      <c r="A407" s="203"/>
      <c r="B407" s="175" t="s">
        <v>416</v>
      </c>
      <c r="C407" s="131" t="s">
        <v>555</v>
      </c>
      <c r="D407" s="132"/>
      <c r="E407" s="61">
        <f t="shared" si="13"/>
        <v>0</v>
      </c>
      <c r="F407" s="62">
        <f t="shared" si="13"/>
        <v>0</v>
      </c>
      <c r="G407" s="145"/>
      <c r="I407" s="112">
        <f t="shared" si="14"/>
        <v>0</v>
      </c>
      <c r="J407" s="40"/>
      <c r="K407" s="41"/>
      <c r="L407" s="42"/>
      <c r="M407" s="43"/>
      <c r="N407" s="44"/>
      <c r="O407" s="46"/>
      <c r="P407" s="52"/>
      <c r="Q407" s="57"/>
      <c r="R407" s="68"/>
      <c r="S407" s="73"/>
      <c r="T407" s="78"/>
    </row>
    <row r="408" spans="1:20" ht="18" x14ac:dyDescent="0.3">
      <c r="A408" s="198">
        <v>122</v>
      </c>
      <c r="B408" s="176" t="s">
        <v>417</v>
      </c>
      <c r="C408" s="133"/>
      <c r="D408" s="134"/>
      <c r="E408" s="61">
        <f t="shared" si="13"/>
        <v>0</v>
      </c>
      <c r="F408" s="62">
        <f t="shared" si="13"/>
        <v>0</v>
      </c>
      <c r="G408" s="146">
        <f>E408+E409+E410</f>
        <v>0</v>
      </c>
      <c r="H408" s="112">
        <f>E408+E409+E410+F408+F409+F410</f>
        <v>0</v>
      </c>
      <c r="I408" s="112">
        <f t="shared" si="14"/>
        <v>0</v>
      </c>
      <c r="J408" s="90"/>
      <c r="K408" s="30"/>
      <c r="L408" s="31"/>
      <c r="M408" s="32">
        <f>F408+E409+F410</f>
        <v>0</v>
      </c>
      <c r="N408" s="33"/>
      <c r="O408" s="47"/>
      <c r="P408" s="53">
        <f>F408+F409+E410</f>
        <v>0</v>
      </c>
      <c r="Q408" s="58"/>
      <c r="R408" s="69"/>
      <c r="S408" s="74"/>
      <c r="T408" s="91"/>
    </row>
    <row r="409" spans="1:20" ht="18" x14ac:dyDescent="0.3">
      <c r="A409" s="199"/>
      <c r="B409" s="177" t="s">
        <v>418</v>
      </c>
      <c r="C409" s="135"/>
      <c r="D409" s="136" t="s">
        <v>555</v>
      </c>
      <c r="E409" s="61">
        <f t="shared" si="13"/>
        <v>0</v>
      </c>
      <c r="F409" s="62">
        <f t="shared" si="13"/>
        <v>0</v>
      </c>
      <c r="G409" s="145"/>
      <c r="I409" s="112">
        <f t="shared" si="14"/>
        <v>0</v>
      </c>
      <c r="J409" s="39"/>
      <c r="K409" s="19"/>
      <c r="L409" s="23"/>
      <c r="M409" s="29"/>
      <c r="N409" s="27"/>
      <c r="O409" s="25"/>
      <c r="P409" s="51"/>
      <c r="Q409" s="56"/>
      <c r="R409" s="67"/>
      <c r="S409" s="72"/>
      <c r="T409" s="77"/>
    </row>
    <row r="410" spans="1:20" ht="18.600000000000001" thickBot="1" x14ac:dyDescent="0.35">
      <c r="A410" s="200"/>
      <c r="B410" s="178" t="s">
        <v>419</v>
      </c>
      <c r="C410" s="137" t="s">
        <v>555</v>
      </c>
      <c r="D410" s="138"/>
      <c r="E410" s="61">
        <f t="shared" si="13"/>
        <v>0</v>
      </c>
      <c r="F410" s="62">
        <f t="shared" si="13"/>
        <v>0</v>
      </c>
      <c r="G410" s="145"/>
      <c r="I410" s="112">
        <f t="shared" si="14"/>
        <v>0</v>
      </c>
      <c r="J410" s="79"/>
      <c r="K410" s="80"/>
      <c r="L410" s="81"/>
      <c r="M410" s="82"/>
      <c r="N410" s="83"/>
      <c r="O410" s="84"/>
      <c r="P410" s="85"/>
      <c r="Q410" s="86"/>
      <c r="R410" s="87"/>
      <c r="S410" s="88"/>
      <c r="T410" s="89"/>
    </row>
    <row r="411" spans="1:20" ht="18" x14ac:dyDescent="0.3">
      <c r="A411" s="201">
        <v>123</v>
      </c>
      <c r="B411" s="173" t="s">
        <v>420</v>
      </c>
      <c r="C411" s="127"/>
      <c r="D411" s="128"/>
      <c r="E411" s="61">
        <f t="shared" si="13"/>
        <v>0</v>
      </c>
      <c r="F411" s="62">
        <f t="shared" si="13"/>
        <v>0</v>
      </c>
      <c r="G411" s="146">
        <f>E411+E412+E413</f>
        <v>0</v>
      </c>
      <c r="H411" s="112">
        <f>E411+E412+E413+F411+F412+F413</f>
        <v>0</v>
      </c>
      <c r="I411" s="112">
        <f t="shared" si="14"/>
        <v>0</v>
      </c>
      <c r="J411" s="34"/>
      <c r="K411" s="35"/>
      <c r="L411" s="36">
        <f>E411+F412+F413</f>
        <v>0</v>
      </c>
      <c r="M411" s="37">
        <f>F411+F412+E413</f>
        <v>0</v>
      </c>
      <c r="N411" s="38"/>
      <c r="O411" s="45"/>
      <c r="P411" s="50"/>
      <c r="Q411" s="55"/>
      <c r="R411" s="66"/>
      <c r="S411" s="71"/>
      <c r="T411" s="76">
        <f>F411+E412+E413</f>
        <v>0</v>
      </c>
    </row>
    <row r="412" spans="1:20" ht="18" x14ac:dyDescent="0.3">
      <c r="A412" s="202"/>
      <c r="B412" s="174" t="s">
        <v>421</v>
      </c>
      <c r="C412" s="129"/>
      <c r="D412" s="130"/>
      <c r="E412" s="61">
        <f t="shared" si="13"/>
        <v>0</v>
      </c>
      <c r="F412" s="62">
        <f t="shared" si="13"/>
        <v>0</v>
      </c>
      <c r="G412" s="145"/>
      <c r="I412" s="112">
        <f t="shared" si="14"/>
        <v>0</v>
      </c>
      <c r="J412" s="39"/>
      <c r="K412" s="19"/>
      <c r="L412" s="23"/>
      <c r="M412" s="29"/>
      <c r="N412" s="27"/>
      <c r="O412" s="25"/>
      <c r="P412" s="51"/>
      <c r="Q412" s="56"/>
      <c r="R412" s="67"/>
      <c r="S412" s="72"/>
      <c r="T412" s="77"/>
    </row>
    <row r="413" spans="1:20" ht="18.600000000000001" thickBot="1" x14ac:dyDescent="0.35">
      <c r="A413" s="203"/>
      <c r="B413" s="175" t="s">
        <v>422</v>
      </c>
      <c r="C413" s="131"/>
      <c r="D413" s="132"/>
      <c r="E413" s="61">
        <f t="shared" si="13"/>
        <v>0</v>
      </c>
      <c r="F413" s="62">
        <f t="shared" si="13"/>
        <v>0</v>
      </c>
      <c r="G413" s="145"/>
      <c r="I413" s="112">
        <f t="shared" si="14"/>
        <v>0</v>
      </c>
      <c r="J413" s="40"/>
      <c r="K413" s="41"/>
      <c r="L413" s="42"/>
      <c r="M413" s="43"/>
      <c r="N413" s="44"/>
      <c r="O413" s="46"/>
      <c r="P413" s="52"/>
      <c r="Q413" s="57"/>
      <c r="R413" s="68"/>
      <c r="S413" s="73"/>
      <c r="T413" s="78"/>
    </row>
    <row r="414" spans="1:20" ht="18" x14ac:dyDescent="0.3">
      <c r="A414" s="198">
        <v>124</v>
      </c>
      <c r="B414" s="176" t="s">
        <v>423</v>
      </c>
      <c r="C414" s="133"/>
      <c r="D414" s="134"/>
      <c r="E414" s="61">
        <f t="shared" si="13"/>
        <v>0</v>
      </c>
      <c r="F414" s="62">
        <f t="shared" si="13"/>
        <v>0</v>
      </c>
      <c r="G414" s="146">
        <f>E414+E415+E416</f>
        <v>0</v>
      </c>
      <c r="H414" s="112">
        <f>E414+E415+E416+F414+F415+F416</f>
        <v>0</v>
      </c>
      <c r="I414" s="112">
        <f t="shared" si="14"/>
        <v>0</v>
      </c>
      <c r="J414" s="90">
        <f>E416+F414+F415</f>
        <v>0</v>
      </c>
      <c r="K414" s="30"/>
      <c r="L414" s="31"/>
      <c r="M414" s="32"/>
      <c r="N414" s="33"/>
      <c r="O414" s="47"/>
      <c r="P414" s="53"/>
      <c r="Q414" s="58"/>
      <c r="R414" s="69"/>
      <c r="S414" s="74"/>
      <c r="T414" s="91"/>
    </row>
    <row r="415" spans="1:20" ht="18" x14ac:dyDescent="0.3">
      <c r="A415" s="199"/>
      <c r="B415" s="177" t="s">
        <v>424</v>
      </c>
      <c r="C415" s="135"/>
      <c r="D415" s="136" t="s">
        <v>555</v>
      </c>
      <c r="E415" s="61">
        <f t="shared" si="13"/>
        <v>0</v>
      </c>
      <c r="F415" s="62">
        <f t="shared" si="13"/>
        <v>0</v>
      </c>
      <c r="G415" s="145"/>
      <c r="I415" s="112">
        <f t="shared" si="14"/>
        <v>0</v>
      </c>
      <c r="J415" s="39"/>
      <c r="K415" s="19"/>
      <c r="L415" s="23"/>
      <c r="M415" s="29"/>
      <c r="N415" s="27"/>
      <c r="O415" s="25"/>
      <c r="P415" s="51"/>
      <c r="Q415" s="56"/>
      <c r="R415" s="67"/>
      <c r="S415" s="72"/>
      <c r="T415" s="77"/>
    </row>
    <row r="416" spans="1:20" ht="18.600000000000001" thickBot="1" x14ac:dyDescent="0.35">
      <c r="A416" s="200"/>
      <c r="B416" s="178" t="s">
        <v>425</v>
      </c>
      <c r="C416" s="137"/>
      <c r="D416" s="138"/>
      <c r="E416" s="61">
        <f t="shared" si="13"/>
        <v>0</v>
      </c>
      <c r="F416" s="62">
        <f t="shared" si="13"/>
        <v>0</v>
      </c>
      <c r="G416" s="145"/>
      <c r="I416" s="112">
        <f t="shared" si="14"/>
        <v>0</v>
      </c>
      <c r="J416" s="79"/>
      <c r="K416" s="80"/>
      <c r="L416" s="81"/>
      <c r="M416" s="82"/>
      <c r="N416" s="83"/>
      <c r="O416" s="84"/>
      <c r="P416" s="85"/>
      <c r="Q416" s="86"/>
      <c r="R416" s="87"/>
      <c r="S416" s="88"/>
      <c r="T416" s="89"/>
    </row>
    <row r="417" spans="1:20" ht="18" x14ac:dyDescent="0.3">
      <c r="A417" s="201">
        <v>125</v>
      </c>
      <c r="B417" s="173" t="s">
        <v>426</v>
      </c>
      <c r="C417" s="127"/>
      <c r="D417" s="128"/>
      <c r="E417" s="61">
        <f t="shared" si="13"/>
        <v>0</v>
      </c>
      <c r="F417" s="62">
        <f t="shared" si="13"/>
        <v>0</v>
      </c>
      <c r="G417" s="146">
        <f>E417+E418+E419</f>
        <v>0</v>
      </c>
      <c r="H417" s="112">
        <f>E417+E418+E419+F417+F418+F419</f>
        <v>0</v>
      </c>
      <c r="I417" s="112">
        <f t="shared" si="14"/>
        <v>0</v>
      </c>
      <c r="J417" s="34"/>
      <c r="K417" s="35"/>
      <c r="L417" s="36">
        <f>E418+F417+F419</f>
        <v>0</v>
      </c>
      <c r="M417" s="37"/>
      <c r="N417" s="38">
        <f>E417+E418+F419</f>
        <v>0</v>
      </c>
      <c r="O417" s="45"/>
      <c r="P417" s="50">
        <f>F417+F418+E419</f>
        <v>0</v>
      </c>
      <c r="Q417" s="55"/>
      <c r="R417" s="66"/>
      <c r="S417" s="71"/>
      <c r="T417" s="76"/>
    </row>
    <row r="418" spans="1:20" ht="18" x14ac:dyDescent="0.3">
      <c r="A418" s="202"/>
      <c r="B418" s="174" t="s">
        <v>427</v>
      </c>
      <c r="C418" s="129"/>
      <c r="D418" s="130"/>
      <c r="E418" s="61">
        <f t="shared" si="13"/>
        <v>0</v>
      </c>
      <c r="F418" s="62">
        <f t="shared" si="13"/>
        <v>0</v>
      </c>
      <c r="G418" s="145"/>
      <c r="I418" s="112">
        <f t="shared" si="14"/>
        <v>0</v>
      </c>
      <c r="J418" s="39"/>
      <c r="K418" s="19"/>
      <c r="L418" s="23"/>
      <c r="M418" s="29"/>
      <c r="N418" s="27"/>
      <c r="O418" s="25"/>
      <c r="P418" s="51"/>
      <c r="Q418" s="56"/>
      <c r="R418" s="67"/>
      <c r="S418" s="72"/>
      <c r="T418" s="77"/>
    </row>
    <row r="419" spans="1:20" ht="18.600000000000001" thickBot="1" x14ac:dyDescent="0.35">
      <c r="A419" s="203"/>
      <c r="B419" s="175" t="s">
        <v>428</v>
      </c>
      <c r="C419" s="131" t="s">
        <v>555</v>
      </c>
      <c r="D419" s="132"/>
      <c r="E419" s="61">
        <f t="shared" si="13"/>
        <v>0</v>
      </c>
      <c r="F419" s="62">
        <f t="shared" si="13"/>
        <v>0</v>
      </c>
      <c r="G419" s="145"/>
      <c r="I419" s="112">
        <f t="shared" si="14"/>
        <v>0</v>
      </c>
      <c r="J419" s="40"/>
      <c r="K419" s="41"/>
      <c r="L419" s="42"/>
      <c r="M419" s="43"/>
      <c r="N419" s="44"/>
      <c r="O419" s="46"/>
      <c r="P419" s="52"/>
      <c r="Q419" s="57"/>
      <c r="R419" s="68"/>
      <c r="S419" s="73"/>
      <c r="T419" s="78"/>
    </row>
    <row r="420" spans="1:20" ht="18" x14ac:dyDescent="0.3">
      <c r="A420" s="198">
        <v>126</v>
      </c>
      <c r="B420" s="176" t="s">
        <v>429</v>
      </c>
      <c r="C420" s="133"/>
      <c r="D420" s="134"/>
      <c r="E420" s="61">
        <f t="shared" si="13"/>
        <v>0</v>
      </c>
      <c r="F420" s="62">
        <f t="shared" si="13"/>
        <v>0</v>
      </c>
      <c r="G420" s="146">
        <f>E420+E421+E422</f>
        <v>0</v>
      </c>
      <c r="H420" s="112">
        <f>E420+E421+E422+F420+F421+F422</f>
        <v>0</v>
      </c>
      <c r="I420" s="112">
        <f t="shared" si="14"/>
        <v>0</v>
      </c>
      <c r="J420" s="90"/>
      <c r="K420" s="30"/>
      <c r="L420" s="31"/>
      <c r="M420" s="32"/>
      <c r="N420" s="33">
        <f>E420+F421+F422</f>
        <v>0</v>
      </c>
      <c r="O420" s="47"/>
      <c r="P420" s="53"/>
      <c r="Q420" s="58"/>
      <c r="R420" s="69">
        <f>F420+E421+F422</f>
        <v>0</v>
      </c>
      <c r="S420" s="74">
        <f>E420+F421+F422</f>
        <v>0</v>
      </c>
      <c r="T420" s="91">
        <f>F420+F421+E422</f>
        <v>0</v>
      </c>
    </row>
    <row r="421" spans="1:20" ht="18" x14ac:dyDescent="0.3">
      <c r="A421" s="199"/>
      <c r="B421" s="177" t="s">
        <v>430</v>
      </c>
      <c r="C421" s="135"/>
      <c r="D421" s="136" t="s">
        <v>555</v>
      </c>
      <c r="E421" s="61">
        <f t="shared" si="13"/>
        <v>0</v>
      </c>
      <c r="F421" s="62">
        <f t="shared" si="13"/>
        <v>0</v>
      </c>
      <c r="G421" s="145"/>
      <c r="I421" s="112">
        <f t="shared" si="14"/>
        <v>0</v>
      </c>
      <c r="J421" s="39"/>
      <c r="K421" s="19"/>
      <c r="L421" s="23"/>
      <c r="M421" s="29"/>
      <c r="N421" s="27"/>
      <c r="O421" s="25"/>
      <c r="P421" s="51"/>
      <c r="Q421" s="56"/>
      <c r="R421" s="67"/>
      <c r="S421" s="72"/>
      <c r="T421" s="77"/>
    </row>
    <row r="422" spans="1:20" ht="18.600000000000001" thickBot="1" x14ac:dyDescent="0.35">
      <c r="A422" s="200"/>
      <c r="B422" s="178" t="s">
        <v>431</v>
      </c>
      <c r="C422" s="137" t="s">
        <v>555</v>
      </c>
      <c r="D422" s="138"/>
      <c r="E422" s="61">
        <f t="shared" si="13"/>
        <v>0</v>
      </c>
      <c r="F422" s="62">
        <f t="shared" si="13"/>
        <v>0</v>
      </c>
      <c r="G422" s="145"/>
      <c r="I422" s="112">
        <f t="shared" si="14"/>
        <v>0</v>
      </c>
      <c r="J422" s="79"/>
      <c r="K422" s="80"/>
      <c r="L422" s="81"/>
      <c r="M422" s="82"/>
      <c r="N422" s="83"/>
      <c r="O422" s="84"/>
      <c r="P422" s="85"/>
      <c r="Q422" s="86"/>
      <c r="R422" s="87"/>
      <c r="S422" s="88"/>
      <c r="T422" s="89"/>
    </row>
    <row r="423" spans="1:20" ht="18" x14ac:dyDescent="0.3">
      <c r="A423" s="201">
        <v>127</v>
      </c>
      <c r="B423" s="173" t="s">
        <v>432</v>
      </c>
      <c r="C423" s="127" t="s">
        <v>555</v>
      </c>
      <c r="D423" s="128"/>
      <c r="E423" s="61">
        <f t="shared" si="13"/>
        <v>0</v>
      </c>
      <c r="F423" s="62">
        <f t="shared" si="13"/>
        <v>0</v>
      </c>
      <c r="G423" s="146">
        <f>E423+E424+E425</f>
        <v>0</v>
      </c>
      <c r="H423" s="112">
        <f>E423+E424+E425+F423+F424+F425</f>
        <v>0</v>
      </c>
      <c r="I423" s="112">
        <f t="shared" si="14"/>
        <v>0</v>
      </c>
      <c r="J423" s="34"/>
      <c r="K423" s="35">
        <f>E424+F423+F425</f>
        <v>0</v>
      </c>
      <c r="L423" s="36"/>
      <c r="M423" s="37"/>
      <c r="N423" s="38"/>
      <c r="O423" s="45"/>
      <c r="P423" s="50"/>
      <c r="Q423" s="55"/>
      <c r="R423" s="66"/>
      <c r="S423" s="71"/>
      <c r="T423" s="76"/>
    </row>
    <row r="424" spans="1:20" ht="18" x14ac:dyDescent="0.3">
      <c r="A424" s="202"/>
      <c r="B424" s="174" t="s">
        <v>433</v>
      </c>
      <c r="C424" s="129"/>
      <c r="D424" s="130" t="s">
        <v>555</v>
      </c>
      <c r="E424" s="61">
        <f t="shared" si="13"/>
        <v>0</v>
      </c>
      <c r="F424" s="62">
        <f t="shared" si="13"/>
        <v>0</v>
      </c>
      <c r="G424" s="145"/>
      <c r="I424" s="112">
        <f t="shared" si="14"/>
        <v>0</v>
      </c>
      <c r="J424" s="39"/>
      <c r="K424" s="19"/>
      <c r="L424" s="23"/>
      <c r="M424" s="29"/>
      <c r="N424" s="27"/>
      <c r="O424" s="25"/>
      <c r="P424" s="51"/>
      <c r="Q424" s="56"/>
      <c r="R424" s="67"/>
      <c r="S424" s="72"/>
      <c r="T424" s="77"/>
    </row>
    <row r="425" spans="1:20" ht="18.600000000000001" thickBot="1" x14ac:dyDescent="0.35">
      <c r="A425" s="203"/>
      <c r="B425" s="175" t="s">
        <v>434</v>
      </c>
      <c r="C425" s="131"/>
      <c r="D425" s="132"/>
      <c r="E425" s="61">
        <f t="shared" si="13"/>
        <v>0</v>
      </c>
      <c r="F425" s="62">
        <f t="shared" si="13"/>
        <v>0</v>
      </c>
      <c r="G425" s="145"/>
      <c r="I425" s="112">
        <f t="shared" si="14"/>
        <v>0</v>
      </c>
      <c r="J425" s="40"/>
      <c r="K425" s="41"/>
      <c r="L425" s="42"/>
      <c r="M425" s="43"/>
      <c r="N425" s="44"/>
      <c r="O425" s="46"/>
      <c r="P425" s="52"/>
      <c r="Q425" s="57"/>
      <c r="R425" s="68"/>
      <c r="S425" s="73"/>
      <c r="T425" s="78"/>
    </row>
    <row r="426" spans="1:20" ht="18" x14ac:dyDescent="0.3">
      <c r="A426" s="198">
        <v>128</v>
      </c>
      <c r="B426" s="176" t="s">
        <v>435</v>
      </c>
      <c r="C426" s="133"/>
      <c r="D426" s="134"/>
      <c r="E426" s="61">
        <f t="shared" si="13"/>
        <v>0</v>
      </c>
      <c r="F426" s="62">
        <f t="shared" si="13"/>
        <v>0</v>
      </c>
      <c r="G426" s="146">
        <f>E426+E427+E428</f>
        <v>0</v>
      </c>
      <c r="H426" s="112">
        <f>E426+E427+E428+F426+F427+F428</f>
        <v>0</v>
      </c>
      <c r="I426" s="112">
        <f t="shared" si="14"/>
        <v>0</v>
      </c>
      <c r="J426" s="90"/>
      <c r="K426" s="30"/>
      <c r="L426" s="31"/>
      <c r="M426" s="32"/>
      <c r="N426" s="33"/>
      <c r="O426" s="47">
        <f>E426+F427+E428</f>
        <v>0</v>
      </c>
      <c r="P426" s="53"/>
      <c r="Q426" s="58"/>
      <c r="R426" s="69"/>
      <c r="S426" s="74"/>
      <c r="T426" s="91"/>
    </row>
    <row r="427" spans="1:20" ht="18" x14ac:dyDescent="0.3">
      <c r="A427" s="199"/>
      <c r="B427" s="177" t="s">
        <v>436</v>
      </c>
      <c r="C427" s="135" t="s">
        <v>555</v>
      </c>
      <c r="D427" s="136"/>
      <c r="E427" s="61">
        <f t="shared" si="13"/>
        <v>0</v>
      </c>
      <c r="F427" s="62">
        <f t="shared" si="13"/>
        <v>0</v>
      </c>
      <c r="G427" s="145"/>
      <c r="I427" s="112">
        <f t="shared" si="14"/>
        <v>0</v>
      </c>
      <c r="J427" s="39"/>
      <c r="K427" s="19"/>
      <c r="L427" s="23"/>
      <c r="M427" s="29"/>
      <c r="N427" s="27"/>
      <c r="O427" s="25"/>
      <c r="P427" s="51"/>
      <c r="Q427" s="56"/>
      <c r="R427" s="67"/>
      <c r="S427" s="72"/>
      <c r="T427" s="77"/>
    </row>
    <row r="428" spans="1:20" ht="18.600000000000001" thickBot="1" x14ac:dyDescent="0.35">
      <c r="A428" s="200"/>
      <c r="B428" s="178" t="s">
        <v>437</v>
      </c>
      <c r="C428" s="137"/>
      <c r="D428" s="138"/>
      <c r="E428" s="61">
        <f t="shared" si="13"/>
        <v>0</v>
      </c>
      <c r="F428" s="62">
        <f t="shared" si="13"/>
        <v>0</v>
      </c>
      <c r="G428" s="145"/>
      <c r="I428" s="112">
        <f t="shared" si="14"/>
        <v>0</v>
      </c>
      <c r="J428" s="79"/>
      <c r="K428" s="80"/>
      <c r="L428" s="81"/>
      <c r="M428" s="82"/>
      <c r="N428" s="83"/>
      <c r="O428" s="84"/>
      <c r="P428" s="85"/>
      <c r="Q428" s="86"/>
      <c r="R428" s="87"/>
      <c r="S428" s="88"/>
      <c r="T428" s="89"/>
    </row>
    <row r="429" spans="1:20" ht="18" x14ac:dyDescent="0.3">
      <c r="A429" s="201">
        <v>129</v>
      </c>
      <c r="B429" s="173" t="s">
        <v>438</v>
      </c>
      <c r="C429" s="127"/>
      <c r="D429" s="128" t="s">
        <v>555</v>
      </c>
      <c r="E429" s="61">
        <f t="shared" si="13"/>
        <v>0</v>
      </c>
      <c r="F429" s="62">
        <f t="shared" si="13"/>
        <v>0</v>
      </c>
      <c r="G429" s="146">
        <f>E429+E430+E431</f>
        <v>0</v>
      </c>
      <c r="H429" s="112">
        <f>E429+E430+E431+F429+F430+F431</f>
        <v>0</v>
      </c>
      <c r="I429" s="112">
        <f t="shared" si="14"/>
        <v>0</v>
      </c>
      <c r="J429" s="34"/>
      <c r="K429" s="35"/>
      <c r="L429" s="36"/>
      <c r="M429" s="37">
        <f>E429+F430+F431</f>
        <v>0</v>
      </c>
      <c r="N429" s="38"/>
      <c r="O429" s="45">
        <f>F429+E430+F431</f>
        <v>0</v>
      </c>
      <c r="P429" s="50"/>
      <c r="Q429" s="55"/>
      <c r="R429" s="66"/>
      <c r="S429" s="71"/>
      <c r="T429" s="76"/>
    </row>
    <row r="430" spans="1:20" ht="18" x14ac:dyDescent="0.3">
      <c r="A430" s="202"/>
      <c r="B430" s="174" t="s">
        <v>439</v>
      </c>
      <c r="C430" s="129"/>
      <c r="D430" s="130"/>
      <c r="E430" s="61">
        <f t="shared" ref="E430:F493" si="15">IF(C430="x",1,0)</f>
        <v>0</v>
      </c>
      <c r="F430" s="62">
        <f t="shared" si="15"/>
        <v>0</v>
      </c>
      <c r="G430" s="145"/>
      <c r="I430" s="112">
        <f t="shared" si="14"/>
        <v>0</v>
      </c>
      <c r="J430" s="39"/>
      <c r="K430" s="19"/>
      <c r="L430" s="23"/>
      <c r="M430" s="29"/>
      <c r="N430" s="27"/>
      <c r="O430" s="25"/>
      <c r="P430" s="51"/>
      <c r="Q430" s="56"/>
      <c r="R430" s="67"/>
      <c r="S430" s="72"/>
      <c r="T430" s="77"/>
    </row>
    <row r="431" spans="1:20" ht="18.600000000000001" thickBot="1" x14ac:dyDescent="0.35">
      <c r="A431" s="203"/>
      <c r="B431" s="175" t="s">
        <v>440</v>
      </c>
      <c r="C431" s="131"/>
      <c r="D431" s="132"/>
      <c r="E431" s="61">
        <f t="shared" si="15"/>
        <v>0</v>
      </c>
      <c r="F431" s="62">
        <f t="shared" si="15"/>
        <v>0</v>
      </c>
      <c r="G431" s="145"/>
      <c r="I431" s="112">
        <f t="shared" ref="I431:I494" si="16">E431+F431</f>
        <v>0</v>
      </c>
      <c r="J431" s="40"/>
      <c r="K431" s="41"/>
      <c r="L431" s="42"/>
      <c r="M431" s="43"/>
      <c r="N431" s="44"/>
      <c r="O431" s="46"/>
      <c r="P431" s="52"/>
      <c r="Q431" s="57"/>
      <c r="R431" s="68"/>
      <c r="S431" s="73"/>
      <c r="T431" s="78"/>
    </row>
    <row r="432" spans="1:20" ht="18" x14ac:dyDescent="0.3">
      <c r="A432" s="198">
        <v>130</v>
      </c>
      <c r="B432" s="176" t="s">
        <v>441</v>
      </c>
      <c r="C432" s="133"/>
      <c r="D432" s="134"/>
      <c r="E432" s="61">
        <f t="shared" si="15"/>
        <v>0</v>
      </c>
      <c r="F432" s="62">
        <f t="shared" si="15"/>
        <v>0</v>
      </c>
      <c r="G432" s="146">
        <f>E432+E433+E434</f>
        <v>0</v>
      </c>
      <c r="H432" s="112">
        <f>E432+E433+E434+F432+F433+F434</f>
        <v>0</v>
      </c>
      <c r="I432" s="112">
        <f t="shared" si="16"/>
        <v>0</v>
      </c>
      <c r="J432" s="90"/>
      <c r="K432" s="30"/>
      <c r="L432" s="31"/>
      <c r="M432" s="32"/>
      <c r="N432" s="33"/>
      <c r="O432" s="47"/>
      <c r="P432" s="53"/>
      <c r="Q432" s="58">
        <f>E432+F433+F434</f>
        <v>0</v>
      </c>
      <c r="R432" s="69"/>
      <c r="S432" s="74"/>
      <c r="T432" s="91">
        <f>F432+E433+E434</f>
        <v>0</v>
      </c>
    </row>
    <row r="433" spans="1:20" ht="18" x14ac:dyDescent="0.3">
      <c r="A433" s="199"/>
      <c r="B433" s="177" t="s">
        <v>442</v>
      </c>
      <c r="C433" s="135" t="s">
        <v>555</v>
      </c>
      <c r="D433" s="136"/>
      <c r="E433" s="61">
        <f t="shared" si="15"/>
        <v>0</v>
      </c>
      <c r="F433" s="62">
        <f t="shared" si="15"/>
        <v>0</v>
      </c>
      <c r="G433" s="145"/>
      <c r="I433" s="112">
        <f t="shared" si="16"/>
        <v>0</v>
      </c>
      <c r="J433" s="39"/>
      <c r="K433" s="19"/>
      <c r="L433" s="23"/>
      <c r="M433" s="29"/>
      <c r="N433" s="27"/>
      <c r="O433" s="25"/>
      <c r="P433" s="51"/>
      <c r="Q433" s="56"/>
      <c r="R433" s="67"/>
      <c r="S433" s="72"/>
      <c r="T433" s="77"/>
    </row>
    <row r="434" spans="1:20" ht="18.600000000000001" thickBot="1" x14ac:dyDescent="0.35">
      <c r="A434" s="200"/>
      <c r="B434" s="178" t="s">
        <v>443</v>
      </c>
      <c r="C434" s="137"/>
      <c r="D434" s="138" t="s">
        <v>555</v>
      </c>
      <c r="E434" s="61">
        <f t="shared" si="15"/>
        <v>0</v>
      </c>
      <c r="F434" s="62">
        <f t="shared" si="15"/>
        <v>0</v>
      </c>
      <c r="G434" s="145"/>
      <c r="I434" s="112">
        <f t="shared" si="16"/>
        <v>0</v>
      </c>
      <c r="J434" s="79"/>
      <c r="K434" s="80"/>
      <c r="L434" s="81"/>
      <c r="M434" s="82"/>
      <c r="N434" s="83"/>
      <c r="O434" s="84"/>
      <c r="P434" s="85"/>
      <c r="Q434" s="86"/>
      <c r="R434" s="87"/>
      <c r="S434" s="88"/>
      <c r="T434" s="89"/>
    </row>
    <row r="435" spans="1:20" ht="18" x14ac:dyDescent="0.3">
      <c r="A435" s="201">
        <v>131</v>
      </c>
      <c r="B435" s="173" t="s">
        <v>444</v>
      </c>
      <c r="C435" s="127" t="s">
        <v>555</v>
      </c>
      <c r="D435" s="128"/>
      <c r="E435" s="61">
        <f t="shared" si="15"/>
        <v>0</v>
      </c>
      <c r="F435" s="62">
        <f t="shared" si="15"/>
        <v>0</v>
      </c>
      <c r="G435" s="146">
        <f>E435+E436+E437</f>
        <v>0</v>
      </c>
      <c r="H435" s="112">
        <f>E435+E436+E437+F435+F436+F437</f>
        <v>0</v>
      </c>
      <c r="I435" s="112">
        <f t="shared" si="16"/>
        <v>0</v>
      </c>
      <c r="J435" s="34"/>
      <c r="K435" s="35">
        <f>E437+F435+F436</f>
        <v>0</v>
      </c>
      <c r="L435" s="36"/>
      <c r="M435" s="37"/>
      <c r="N435" s="38"/>
      <c r="O435" s="45"/>
      <c r="P435" s="50"/>
      <c r="Q435" s="55"/>
      <c r="R435" s="66"/>
      <c r="S435" s="71"/>
      <c r="T435" s="76"/>
    </row>
    <row r="436" spans="1:20" ht="18" x14ac:dyDescent="0.3">
      <c r="A436" s="202"/>
      <c r="B436" s="174" t="s">
        <v>445</v>
      </c>
      <c r="C436" s="129"/>
      <c r="D436" s="130"/>
      <c r="E436" s="61">
        <f t="shared" si="15"/>
        <v>0</v>
      </c>
      <c r="F436" s="62">
        <f t="shared" si="15"/>
        <v>0</v>
      </c>
      <c r="G436" s="145"/>
      <c r="I436" s="112">
        <f t="shared" si="16"/>
        <v>0</v>
      </c>
      <c r="J436" s="39"/>
      <c r="K436" s="19"/>
      <c r="L436" s="23"/>
      <c r="M436" s="29"/>
      <c r="N436" s="27"/>
      <c r="O436" s="25"/>
      <c r="P436" s="51"/>
      <c r="Q436" s="56"/>
      <c r="R436" s="67"/>
      <c r="S436" s="72"/>
      <c r="T436" s="77"/>
    </row>
    <row r="437" spans="1:20" ht="18.600000000000001" thickBot="1" x14ac:dyDescent="0.35">
      <c r="A437" s="203"/>
      <c r="B437" s="175" t="s">
        <v>446</v>
      </c>
      <c r="C437" s="131"/>
      <c r="D437" s="132" t="s">
        <v>555</v>
      </c>
      <c r="E437" s="61">
        <f t="shared" si="15"/>
        <v>0</v>
      </c>
      <c r="F437" s="62">
        <f t="shared" si="15"/>
        <v>0</v>
      </c>
      <c r="G437" s="145"/>
      <c r="I437" s="112">
        <f t="shared" si="16"/>
        <v>0</v>
      </c>
      <c r="J437" s="40"/>
      <c r="K437" s="41"/>
      <c r="L437" s="42"/>
      <c r="M437" s="43"/>
      <c r="N437" s="44"/>
      <c r="O437" s="46"/>
      <c r="P437" s="52"/>
      <c r="Q437" s="57"/>
      <c r="R437" s="68"/>
      <c r="S437" s="73"/>
      <c r="T437" s="78"/>
    </row>
    <row r="438" spans="1:20" ht="18" x14ac:dyDescent="0.3">
      <c r="A438" s="198">
        <v>132</v>
      </c>
      <c r="B438" s="176" t="s">
        <v>447</v>
      </c>
      <c r="C438" s="133"/>
      <c r="D438" s="134"/>
      <c r="E438" s="61">
        <f t="shared" si="15"/>
        <v>0</v>
      </c>
      <c r="F438" s="62">
        <f t="shared" si="15"/>
        <v>0</v>
      </c>
      <c r="G438" s="146">
        <f>E438+E439+E440</f>
        <v>0</v>
      </c>
      <c r="H438" s="112">
        <f>E438+E439+E440+F438+F439+F440</f>
        <v>0</v>
      </c>
      <c r="I438" s="112">
        <f t="shared" si="16"/>
        <v>0</v>
      </c>
      <c r="J438" s="90"/>
      <c r="K438" s="30"/>
      <c r="L438" s="31"/>
      <c r="M438" s="32"/>
      <c r="N438" s="33"/>
      <c r="O438" s="47">
        <f>E440</f>
        <v>0</v>
      </c>
      <c r="P438" s="53">
        <f>E438+F439+F440</f>
        <v>0</v>
      </c>
      <c r="Q438" s="58">
        <f>F438+E439+F440</f>
        <v>0</v>
      </c>
      <c r="R438" s="69"/>
      <c r="S438" s="74"/>
      <c r="T438" s="91"/>
    </row>
    <row r="439" spans="1:20" ht="18" x14ac:dyDescent="0.3">
      <c r="A439" s="199"/>
      <c r="B439" s="177" t="s">
        <v>448</v>
      </c>
      <c r="C439" s="135"/>
      <c r="D439" s="136"/>
      <c r="E439" s="61">
        <f t="shared" si="15"/>
        <v>0</v>
      </c>
      <c r="F439" s="62">
        <f t="shared" si="15"/>
        <v>0</v>
      </c>
      <c r="G439" s="145"/>
      <c r="I439" s="112">
        <f t="shared" si="16"/>
        <v>0</v>
      </c>
      <c r="J439" s="39"/>
      <c r="K439" s="19"/>
      <c r="L439" s="23"/>
      <c r="M439" s="29"/>
      <c r="N439" s="27"/>
      <c r="O439" s="25"/>
      <c r="P439" s="51"/>
      <c r="Q439" s="56"/>
      <c r="R439" s="67"/>
      <c r="S439" s="72"/>
      <c r="T439" s="77"/>
    </row>
    <row r="440" spans="1:20" ht="18.600000000000001" thickBot="1" x14ac:dyDescent="0.35">
      <c r="A440" s="200"/>
      <c r="B440" s="178" t="s">
        <v>449</v>
      </c>
      <c r="C440" s="137"/>
      <c r="D440" s="138"/>
      <c r="E440" s="61">
        <f t="shared" si="15"/>
        <v>0</v>
      </c>
      <c r="F440" s="62">
        <f t="shared" si="15"/>
        <v>0</v>
      </c>
      <c r="G440" s="145"/>
      <c r="I440" s="112">
        <f t="shared" si="16"/>
        <v>0</v>
      </c>
      <c r="J440" s="79"/>
      <c r="K440" s="80"/>
      <c r="L440" s="81"/>
      <c r="M440" s="82"/>
      <c r="N440" s="83"/>
      <c r="O440" s="84"/>
      <c r="P440" s="85"/>
      <c r="Q440" s="86"/>
      <c r="R440" s="87"/>
      <c r="S440" s="88"/>
      <c r="T440" s="89"/>
    </row>
    <row r="441" spans="1:20" ht="18" x14ac:dyDescent="0.3">
      <c r="A441" s="201">
        <v>133</v>
      </c>
      <c r="B441" s="173" t="s">
        <v>450</v>
      </c>
      <c r="C441" s="127"/>
      <c r="D441" s="128" t="s">
        <v>555</v>
      </c>
      <c r="E441" s="61">
        <f t="shared" si="15"/>
        <v>0</v>
      </c>
      <c r="F441" s="62">
        <f t="shared" si="15"/>
        <v>0</v>
      </c>
      <c r="G441" s="146">
        <f>E441+E442+E443</f>
        <v>0</v>
      </c>
      <c r="H441" s="112">
        <f>E441+E442+E443+F441+F442+F443</f>
        <v>0</v>
      </c>
      <c r="I441" s="112">
        <f t="shared" si="16"/>
        <v>0</v>
      </c>
      <c r="J441" s="34"/>
      <c r="K441" s="35">
        <f>E442+E443+F441</f>
        <v>0</v>
      </c>
      <c r="L441" s="36"/>
      <c r="M441" s="37"/>
      <c r="N441" s="38"/>
      <c r="O441" s="45"/>
      <c r="P441" s="50"/>
      <c r="Q441" s="55"/>
      <c r="R441" s="66"/>
      <c r="S441" s="71"/>
      <c r="T441" s="76"/>
    </row>
    <row r="442" spans="1:20" ht="18" x14ac:dyDescent="0.3">
      <c r="A442" s="202"/>
      <c r="B442" s="174" t="s">
        <v>451</v>
      </c>
      <c r="C442" s="129" t="s">
        <v>555</v>
      </c>
      <c r="D442" s="130"/>
      <c r="E442" s="61">
        <f t="shared" si="15"/>
        <v>0</v>
      </c>
      <c r="F442" s="62">
        <f t="shared" si="15"/>
        <v>0</v>
      </c>
      <c r="G442" s="145"/>
      <c r="I442" s="112">
        <f t="shared" si="16"/>
        <v>0</v>
      </c>
      <c r="J442" s="39"/>
      <c r="K442" s="19"/>
      <c r="L442" s="23"/>
      <c r="M442" s="29"/>
      <c r="N442" s="27"/>
      <c r="O442" s="25"/>
      <c r="P442" s="51"/>
      <c r="Q442" s="56"/>
      <c r="R442" s="67"/>
      <c r="S442" s="72"/>
      <c r="T442" s="77"/>
    </row>
    <row r="443" spans="1:20" ht="18.600000000000001" thickBot="1" x14ac:dyDescent="0.35">
      <c r="A443" s="203"/>
      <c r="B443" s="175" t="s">
        <v>452</v>
      </c>
      <c r="C443" s="131"/>
      <c r="D443" s="132"/>
      <c r="E443" s="61">
        <f t="shared" si="15"/>
        <v>0</v>
      </c>
      <c r="F443" s="62">
        <f t="shared" si="15"/>
        <v>0</v>
      </c>
      <c r="G443" s="145"/>
      <c r="I443" s="112">
        <f t="shared" si="16"/>
        <v>0</v>
      </c>
      <c r="J443" s="40"/>
      <c r="K443" s="41"/>
      <c r="L443" s="42"/>
      <c r="M443" s="43"/>
      <c r="N443" s="44"/>
      <c r="O443" s="46"/>
      <c r="P443" s="52"/>
      <c r="Q443" s="57"/>
      <c r="R443" s="68"/>
      <c r="S443" s="73"/>
      <c r="T443" s="78"/>
    </row>
    <row r="444" spans="1:20" ht="18" x14ac:dyDescent="0.3">
      <c r="A444" s="198">
        <v>134</v>
      </c>
      <c r="B444" s="176" t="s">
        <v>453</v>
      </c>
      <c r="C444" s="133"/>
      <c r="D444" s="134"/>
      <c r="E444" s="61">
        <f t="shared" si="15"/>
        <v>0</v>
      </c>
      <c r="F444" s="62">
        <f t="shared" si="15"/>
        <v>0</v>
      </c>
      <c r="G444" s="146">
        <f>E444+E445+E446</f>
        <v>0</v>
      </c>
      <c r="H444" s="112">
        <f>E444+E445+E446+F444+F445+F446</f>
        <v>0</v>
      </c>
      <c r="I444" s="112">
        <f t="shared" si="16"/>
        <v>0</v>
      </c>
      <c r="J444" s="90"/>
      <c r="K444" s="30"/>
      <c r="L444" s="31"/>
      <c r="M444" s="32"/>
      <c r="N444" s="33"/>
      <c r="O444" s="47"/>
      <c r="P444" s="53"/>
      <c r="Q444" s="58"/>
      <c r="R444" s="69"/>
      <c r="S444" s="74">
        <f>F444+E445+F446</f>
        <v>0</v>
      </c>
      <c r="T444" s="91"/>
    </row>
    <row r="445" spans="1:20" ht="18" x14ac:dyDescent="0.3">
      <c r="A445" s="199"/>
      <c r="B445" s="177" t="s">
        <v>454</v>
      </c>
      <c r="C445" s="135"/>
      <c r="D445" s="136"/>
      <c r="E445" s="61">
        <f t="shared" si="15"/>
        <v>0</v>
      </c>
      <c r="F445" s="62">
        <f t="shared" si="15"/>
        <v>0</v>
      </c>
      <c r="G445" s="145"/>
      <c r="I445" s="112">
        <f t="shared" si="16"/>
        <v>0</v>
      </c>
      <c r="J445" s="39"/>
      <c r="K445" s="19"/>
      <c r="L445" s="23"/>
      <c r="M445" s="29"/>
      <c r="N445" s="27"/>
      <c r="O445" s="25"/>
      <c r="P445" s="51"/>
      <c r="Q445" s="56"/>
      <c r="R445" s="67"/>
      <c r="S445" s="72"/>
      <c r="T445" s="77"/>
    </row>
    <row r="446" spans="1:20" ht="18.600000000000001" thickBot="1" x14ac:dyDescent="0.35">
      <c r="A446" s="200"/>
      <c r="B446" s="178" t="s">
        <v>455</v>
      </c>
      <c r="C446" s="137"/>
      <c r="D446" s="138"/>
      <c r="E446" s="61">
        <f t="shared" si="15"/>
        <v>0</v>
      </c>
      <c r="F446" s="62">
        <f t="shared" si="15"/>
        <v>0</v>
      </c>
      <c r="G446" s="145"/>
      <c r="I446" s="112">
        <f t="shared" si="16"/>
        <v>0</v>
      </c>
      <c r="J446" s="79"/>
      <c r="K446" s="80"/>
      <c r="L446" s="81"/>
      <c r="M446" s="82"/>
      <c r="N446" s="83"/>
      <c r="O446" s="84"/>
      <c r="P446" s="85"/>
      <c r="Q446" s="86"/>
      <c r="R446" s="87"/>
      <c r="S446" s="88"/>
      <c r="T446" s="89"/>
    </row>
    <row r="447" spans="1:20" ht="18" x14ac:dyDescent="0.3">
      <c r="A447" s="201">
        <v>135</v>
      </c>
      <c r="B447" s="173" t="s">
        <v>456</v>
      </c>
      <c r="C447" s="127" t="s">
        <v>555</v>
      </c>
      <c r="D447" s="128"/>
      <c r="E447" s="61">
        <f t="shared" si="15"/>
        <v>0</v>
      </c>
      <c r="F447" s="62">
        <f t="shared" si="15"/>
        <v>0</v>
      </c>
      <c r="G447" s="146">
        <f>E447+E448+E449</f>
        <v>0</v>
      </c>
      <c r="H447" s="112">
        <f>E447+E448+E449+F447+F448+F449</f>
        <v>0</v>
      </c>
      <c r="I447" s="112">
        <f t="shared" si="16"/>
        <v>0</v>
      </c>
      <c r="J447" s="34"/>
      <c r="K447" s="35"/>
      <c r="L447" s="36">
        <f>E449+F447+F448</f>
        <v>0</v>
      </c>
      <c r="M447" s="37">
        <f>F447+E448+F449</f>
        <v>0</v>
      </c>
      <c r="N447" s="38"/>
      <c r="O447" s="45"/>
      <c r="P447" s="50"/>
      <c r="Q447" s="55"/>
      <c r="R447" s="66"/>
      <c r="S447" s="71"/>
      <c r="T447" s="76"/>
    </row>
    <row r="448" spans="1:20" ht="18" x14ac:dyDescent="0.3">
      <c r="A448" s="202"/>
      <c r="B448" s="174" t="s">
        <v>457</v>
      </c>
      <c r="C448" s="129"/>
      <c r="D448" s="130" t="s">
        <v>555</v>
      </c>
      <c r="E448" s="61">
        <f t="shared" si="15"/>
        <v>0</v>
      </c>
      <c r="F448" s="62">
        <f t="shared" si="15"/>
        <v>0</v>
      </c>
      <c r="G448" s="145"/>
      <c r="I448" s="112">
        <f t="shared" si="16"/>
        <v>0</v>
      </c>
      <c r="J448" s="39"/>
      <c r="K448" s="19"/>
      <c r="L448" s="23"/>
      <c r="M448" s="29"/>
      <c r="N448" s="27"/>
      <c r="O448" s="25"/>
      <c r="P448" s="51"/>
      <c r="Q448" s="56"/>
      <c r="R448" s="67"/>
      <c r="S448" s="72"/>
      <c r="T448" s="77"/>
    </row>
    <row r="449" spans="1:20" ht="18.600000000000001" thickBot="1" x14ac:dyDescent="0.35">
      <c r="A449" s="203"/>
      <c r="B449" s="175" t="s">
        <v>458</v>
      </c>
      <c r="C449" s="131"/>
      <c r="D449" s="132"/>
      <c r="E449" s="61">
        <f t="shared" si="15"/>
        <v>0</v>
      </c>
      <c r="F449" s="62">
        <f t="shared" si="15"/>
        <v>0</v>
      </c>
      <c r="G449" s="145"/>
      <c r="I449" s="112">
        <f t="shared" si="16"/>
        <v>0</v>
      </c>
      <c r="J449" s="40"/>
      <c r="K449" s="41"/>
      <c r="L449" s="42"/>
      <c r="M449" s="43"/>
      <c r="N449" s="44"/>
      <c r="O449" s="46"/>
      <c r="P449" s="52"/>
      <c r="Q449" s="57"/>
      <c r="R449" s="68"/>
      <c r="S449" s="73"/>
      <c r="T449" s="78"/>
    </row>
    <row r="450" spans="1:20" ht="18" x14ac:dyDescent="0.3">
      <c r="A450" s="198">
        <v>136</v>
      </c>
      <c r="B450" s="176" t="s">
        <v>459</v>
      </c>
      <c r="C450" s="133"/>
      <c r="D450" s="134"/>
      <c r="E450" s="61">
        <f t="shared" si="15"/>
        <v>0</v>
      </c>
      <c r="F450" s="62">
        <f t="shared" si="15"/>
        <v>0</v>
      </c>
      <c r="G450" s="146">
        <f>E450+E451+E452</f>
        <v>0</v>
      </c>
      <c r="H450" s="112">
        <f>E450+E451+E452+F450+F451+F452</f>
        <v>0</v>
      </c>
      <c r="I450" s="112">
        <f t="shared" si="16"/>
        <v>0</v>
      </c>
      <c r="J450" s="90"/>
      <c r="K450" s="30"/>
      <c r="L450" s="31">
        <f>E452+F450+F451</f>
        <v>0</v>
      </c>
      <c r="M450" s="32"/>
      <c r="N450" s="33"/>
      <c r="O450" s="47"/>
      <c r="P450" s="53"/>
      <c r="Q450" s="58"/>
      <c r="R450" s="69"/>
      <c r="S450" s="74">
        <f>F450+E451+F452</f>
        <v>0</v>
      </c>
      <c r="T450" s="91">
        <f>E450+F451+F452</f>
        <v>0</v>
      </c>
    </row>
    <row r="451" spans="1:20" ht="18" x14ac:dyDescent="0.3">
      <c r="A451" s="199"/>
      <c r="B451" s="177" t="s">
        <v>216</v>
      </c>
      <c r="C451" s="135"/>
      <c r="D451" s="136" t="s">
        <v>555</v>
      </c>
      <c r="E451" s="61">
        <f t="shared" si="15"/>
        <v>0</v>
      </c>
      <c r="F451" s="62">
        <f t="shared" si="15"/>
        <v>0</v>
      </c>
      <c r="G451" s="145"/>
      <c r="I451" s="112">
        <f t="shared" si="16"/>
        <v>0</v>
      </c>
      <c r="J451" s="39"/>
      <c r="K451" s="19"/>
      <c r="L451" s="23"/>
      <c r="M451" s="29"/>
      <c r="N451" s="27"/>
      <c r="O451" s="25"/>
      <c r="P451" s="51"/>
      <c r="Q451" s="56"/>
      <c r="R451" s="67"/>
      <c r="S451" s="72"/>
      <c r="T451" s="77"/>
    </row>
    <row r="452" spans="1:20" ht="18.600000000000001" thickBot="1" x14ac:dyDescent="0.35">
      <c r="A452" s="200"/>
      <c r="B452" s="178" t="s">
        <v>460</v>
      </c>
      <c r="C452" s="137"/>
      <c r="D452" s="138"/>
      <c r="E452" s="61">
        <f t="shared" si="15"/>
        <v>0</v>
      </c>
      <c r="F452" s="62">
        <f t="shared" si="15"/>
        <v>0</v>
      </c>
      <c r="G452" s="145"/>
      <c r="I452" s="112">
        <f t="shared" si="16"/>
        <v>0</v>
      </c>
      <c r="J452" s="79"/>
      <c r="K452" s="80"/>
      <c r="L452" s="81"/>
      <c r="M452" s="82"/>
      <c r="N452" s="83"/>
      <c r="O452" s="84"/>
      <c r="P452" s="85"/>
      <c r="Q452" s="86"/>
      <c r="R452" s="87"/>
      <c r="S452" s="88"/>
      <c r="T452" s="89"/>
    </row>
    <row r="453" spans="1:20" ht="18" x14ac:dyDescent="0.3">
      <c r="A453" s="201">
        <v>137</v>
      </c>
      <c r="B453" s="173" t="s">
        <v>461</v>
      </c>
      <c r="C453" s="127" t="s">
        <v>555</v>
      </c>
      <c r="D453" s="128"/>
      <c r="E453" s="61">
        <f t="shared" si="15"/>
        <v>0</v>
      </c>
      <c r="F453" s="62">
        <f t="shared" si="15"/>
        <v>0</v>
      </c>
      <c r="G453" s="146">
        <f>E453+E454+E455</f>
        <v>0</v>
      </c>
      <c r="H453" s="112">
        <f>E453+E454+E455+F453+F454+F455</f>
        <v>0</v>
      </c>
      <c r="I453" s="112">
        <f t="shared" si="16"/>
        <v>0</v>
      </c>
      <c r="J453" s="34"/>
      <c r="K453" s="35"/>
      <c r="L453" s="36">
        <f>E454+F453+F455</f>
        <v>0</v>
      </c>
      <c r="M453" s="37">
        <f>F453+F454+E455</f>
        <v>0</v>
      </c>
      <c r="N453" s="38"/>
      <c r="O453" s="45"/>
      <c r="P453" s="50"/>
      <c r="Q453" s="55"/>
      <c r="R453" s="66"/>
      <c r="S453" s="71"/>
      <c r="T453" s="76"/>
    </row>
    <row r="454" spans="1:20" ht="18" x14ac:dyDescent="0.3">
      <c r="A454" s="202"/>
      <c r="B454" s="174" t="s">
        <v>462</v>
      </c>
      <c r="C454" s="129"/>
      <c r="D454" s="130"/>
      <c r="E454" s="61">
        <f t="shared" si="15"/>
        <v>0</v>
      </c>
      <c r="F454" s="62">
        <f t="shared" si="15"/>
        <v>0</v>
      </c>
      <c r="G454" s="145"/>
      <c r="I454" s="112">
        <f t="shared" si="16"/>
        <v>0</v>
      </c>
      <c r="J454" s="39"/>
      <c r="K454" s="19"/>
      <c r="L454" s="23"/>
      <c r="M454" s="29"/>
      <c r="N454" s="27"/>
      <c r="O454" s="25"/>
      <c r="P454" s="51"/>
      <c r="Q454" s="56"/>
      <c r="R454" s="67"/>
      <c r="S454" s="72"/>
      <c r="T454" s="77"/>
    </row>
    <row r="455" spans="1:20" ht="18.600000000000001" thickBot="1" x14ac:dyDescent="0.35">
      <c r="A455" s="203"/>
      <c r="B455" s="175" t="s">
        <v>463</v>
      </c>
      <c r="C455" s="131"/>
      <c r="D455" s="132" t="s">
        <v>555</v>
      </c>
      <c r="E455" s="61">
        <f t="shared" si="15"/>
        <v>0</v>
      </c>
      <c r="F455" s="62">
        <f t="shared" si="15"/>
        <v>0</v>
      </c>
      <c r="G455" s="145"/>
      <c r="I455" s="112">
        <f t="shared" si="16"/>
        <v>0</v>
      </c>
      <c r="J455" s="40"/>
      <c r="K455" s="41"/>
      <c r="L455" s="42"/>
      <c r="M455" s="43"/>
      <c r="N455" s="44"/>
      <c r="O455" s="46"/>
      <c r="P455" s="52"/>
      <c r="Q455" s="57"/>
      <c r="R455" s="68"/>
      <c r="S455" s="73"/>
      <c r="T455" s="78"/>
    </row>
    <row r="456" spans="1:20" ht="18" x14ac:dyDescent="0.3">
      <c r="A456" s="198">
        <v>138</v>
      </c>
      <c r="B456" s="176" t="s">
        <v>464</v>
      </c>
      <c r="C456" s="133"/>
      <c r="D456" s="134" t="s">
        <v>555</v>
      </c>
      <c r="E456" s="61">
        <f t="shared" si="15"/>
        <v>0</v>
      </c>
      <c r="F456" s="62">
        <f t="shared" si="15"/>
        <v>0</v>
      </c>
      <c r="G456" s="146">
        <f>E456+E457+E458</f>
        <v>0</v>
      </c>
      <c r="H456" s="112">
        <f>E456+E457+E458+F456+F457+F458</f>
        <v>0</v>
      </c>
      <c r="I456" s="112">
        <f t="shared" si="16"/>
        <v>0</v>
      </c>
      <c r="J456" s="90"/>
      <c r="K456" s="30"/>
      <c r="L456" s="31"/>
      <c r="M456" s="32"/>
      <c r="N456" s="33"/>
      <c r="O456" s="47"/>
      <c r="P456" s="53"/>
      <c r="Q456" s="58"/>
      <c r="R456" s="69"/>
      <c r="S456" s="74"/>
      <c r="T456" s="91">
        <f>F456+E457+F458</f>
        <v>0</v>
      </c>
    </row>
    <row r="457" spans="1:20" ht="18" x14ac:dyDescent="0.3">
      <c r="A457" s="199"/>
      <c r="B457" s="177" t="s">
        <v>465</v>
      </c>
      <c r="C457" s="135"/>
      <c r="D457" s="136"/>
      <c r="E457" s="61">
        <f t="shared" si="15"/>
        <v>0</v>
      </c>
      <c r="F457" s="62">
        <f t="shared" si="15"/>
        <v>0</v>
      </c>
      <c r="G457" s="145"/>
      <c r="I457" s="112">
        <f t="shared" si="16"/>
        <v>0</v>
      </c>
      <c r="J457" s="39"/>
      <c r="K457" s="19"/>
      <c r="L457" s="23"/>
      <c r="M457" s="29"/>
      <c r="N457" s="27"/>
      <c r="O457" s="25"/>
      <c r="P457" s="51"/>
      <c r="Q457" s="56"/>
      <c r="R457" s="67"/>
      <c r="S457" s="72"/>
      <c r="T457" s="77"/>
    </row>
    <row r="458" spans="1:20" ht="18.600000000000001" thickBot="1" x14ac:dyDescent="0.35">
      <c r="A458" s="200"/>
      <c r="B458" s="178" t="s">
        <v>466</v>
      </c>
      <c r="C458" s="137"/>
      <c r="D458" s="138"/>
      <c r="E458" s="61">
        <f t="shared" si="15"/>
        <v>0</v>
      </c>
      <c r="F458" s="62">
        <f t="shared" si="15"/>
        <v>0</v>
      </c>
      <c r="G458" s="145"/>
      <c r="I458" s="112">
        <f t="shared" si="16"/>
        <v>0</v>
      </c>
      <c r="J458" s="79"/>
      <c r="K458" s="80"/>
      <c r="L458" s="81"/>
      <c r="M458" s="82"/>
      <c r="N458" s="83"/>
      <c r="O458" s="84"/>
      <c r="P458" s="85"/>
      <c r="Q458" s="86"/>
      <c r="R458" s="87"/>
      <c r="S458" s="88"/>
      <c r="T458" s="89"/>
    </row>
    <row r="459" spans="1:20" ht="18" x14ac:dyDescent="0.3">
      <c r="A459" s="201">
        <v>139</v>
      </c>
      <c r="B459" s="173" t="s">
        <v>467</v>
      </c>
      <c r="C459" s="127"/>
      <c r="D459" s="128"/>
      <c r="E459" s="61">
        <f t="shared" si="15"/>
        <v>0</v>
      </c>
      <c r="F459" s="62">
        <f t="shared" si="15"/>
        <v>0</v>
      </c>
      <c r="G459" s="146">
        <f>E459+E460+E461</f>
        <v>0</v>
      </c>
      <c r="H459" s="112">
        <f>E459+E460+E461+F459+F460+F461</f>
        <v>0</v>
      </c>
      <c r="I459" s="112">
        <f t="shared" si="16"/>
        <v>0</v>
      </c>
      <c r="J459" s="34"/>
      <c r="K459" s="35"/>
      <c r="L459" s="36"/>
      <c r="M459" s="37"/>
      <c r="N459" s="38"/>
      <c r="O459" s="45"/>
      <c r="P459" s="50"/>
      <c r="Q459" s="55"/>
      <c r="R459" s="66">
        <f>F459+E460+F461</f>
        <v>0</v>
      </c>
      <c r="S459" s="71">
        <f>F459+F460+E461</f>
        <v>0</v>
      </c>
      <c r="T459" s="76">
        <f>E459+F460+F461</f>
        <v>0</v>
      </c>
    </row>
    <row r="460" spans="1:20" ht="18" x14ac:dyDescent="0.3">
      <c r="A460" s="202"/>
      <c r="B460" s="174" t="s">
        <v>468</v>
      </c>
      <c r="C460" s="129"/>
      <c r="D460" s="130"/>
      <c r="E460" s="61">
        <f t="shared" si="15"/>
        <v>0</v>
      </c>
      <c r="F460" s="62">
        <f t="shared" si="15"/>
        <v>0</v>
      </c>
      <c r="G460" s="145"/>
      <c r="I460" s="112">
        <f t="shared" si="16"/>
        <v>0</v>
      </c>
      <c r="J460" s="39"/>
      <c r="K460" s="19"/>
      <c r="L460" s="23"/>
      <c r="M460" s="29"/>
      <c r="N460" s="27"/>
      <c r="O460" s="25"/>
      <c r="P460" s="51"/>
      <c r="Q460" s="56"/>
      <c r="R460" s="67"/>
      <c r="S460" s="72"/>
      <c r="T460" s="77"/>
    </row>
    <row r="461" spans="1:20" ht="18.600000000000001" thickBot="1" x14ac:dyDescent="0.35">
      <c r="A461" s="203"/>
      <c r="B461" s="175" t="s">
        <v>469</v>
      </c>
      <c r="C461" s="131" t="s">
        <v>555</v>
      </c>
      <c r="D461" s="132"/>
      <c r="E461" s="61">
        <f t="shared" si="15"/>
        <v>0</v>
      </c>
      <c r="F461" s="62">
        <f t="shared" si="15"/>
        <v>0</v>
      </c>
      <c r="G461" s="145"/>
      <c r="I461" s="112">
        <f t="shared" si="16"/>
        <v>0</v>
      </c>
      <c r="J461" s="40"/>
      <c r="K461" s="41"/>
      <c r="L461" s="42"/>
      <c r="M461" s="43"/>
      <c r="N461" s="44"/>
      <c r="O461" s="46"/>
      <c r="P461" s="52"/>
      <c r="Q461" s="57"/>
      <c r="R461" s="68"/>
      <c r="S461" s="73"/>
      <c r="T461" s="78"/>
    </row>
    <row r="462" spans="1:20" ht="18" x14ac:dyDescent="0.3">
      <c r="A462" s="198">
        <v>140</v>
      </c>
      <c r="B462" s="176" t="s">
        <v>470</v>
      </c>
      <c r="C462" s="133" t="s">
        <v>555</v>
      </c>
      <c r="D462" s="134"/>
      <c r="E462" s="61">
        <f t="shared" si="15"/>
        <v>0</v>
      </c>
      <c r="F462" s="62">
        <f t="shared" si="15"/>
        <v>0</v>
      </c>
      <c r="G462" s="146">
        <f>E462+E463+E464</f>
        <v>0</v>
      </c>
      <c r="H462" s="112">
        <f>E462+E463+E464+F462+F463+F464</f>
        <v>0</v>
      </c>
      <c r="I462" s="112">
        <f t="shared" si="16"/>
        <v>0</v>
      </c>
      <c r="J462" s="90"/>
      <c r="K462" s="30"/>
      <c r="L462" s="31">
        <f>E463+F462+F464</f>
        <v>0</v>
      </c>
      <c r="M462" s="32"/>
      <c r="N462" s="33"/>
      <c r="O462" s="47"/>
      <c r="P462" s="53"/>
      <c r="Q462" s="58"/>
      <c r="R462" s="69"/>
      <c r="S462" s="74">
        <f>F462+F463+E464</f>
        <v>0</v>
      </c>
      <c r="T462" s="91"/>
    </row>
    <row r="463" spans="1:20" ht="18" x14ac:dyDescent="0.3">
      <c r="A463" s="199"/>
      <c r="B463" s="177" t="s">
        <v>471</v>
      </c>
      <c r="C463" s="135"/>
      <c r="D463" s="136"/>
      <c r="E463" s="61">
        <f t="shared" si="15"/>
        <v>0</v>
      </c>
      <c r="F463" s="62">
        <f t="shared" si="15"/>
        <v>0</v>
      </c>
      <c r="G463" s="145"/>
      <c r="I463" s="112">
        <f t="shared" si="16"/>
        <v>0</v>
      </c>
      <c r="J463" s="39"/>
      <c r="K463" s="19"/>
      <c r="L463" s="23"/>
      <c r="M463" s="29"/>
      <c r="N463" s="27"/>
      <c r="O463" s="25"/>
      <c r="P463" s="51"/>
      <c r="Q463" s="56"/>
      <c r="R463" s="67"/>
      <c r="S463" s="72"/>
      <c r="T463" s="77"/>
    </row>
    <row r="464" spans="1:20" ht="18.600000000000001" thickBot="1" x14ac:dyDescent="0.35">
      <c r="A464" s="200"/>
      <c r="B464" s="178" t="s">
        <v>472</v>
      </c>
      <c r="C464" s="137"/>
      <c r="D464" s="138" t="s">
        <v>555</v>
      </c>
      <c r="E464" s="61">
        <f t="shared" si="15"/>
        <v>0</v>
      </c>
      <c r="F464" s="62">
        <f t="shared" si="15"/>
        <v>0</v>
      </c>
      <c r="G464" s="145"/>
      <c r="I464" s="112">
        <f t="shared" si="16"/>
        <v>0</v>
      </c>
      <c r="J464" s="79"/>
      <c r="K464" s="80"/>
      <c r="L464" s="81"/>
      <c r="M464" s="82"/>
      <c r="N464" s="83"/>
      <c r="O464" s="84"/>
      <c r="P464" s="85"/>
      <c r="Q464" s="86"/>
      <c r="R464" s="87"/>
      <c r="S464" s="88"/>
      <c r="T464" s="89"/>
    </row>
    <row r="465" spans="1:20" ht="18" x14ac:dyDescent="0.3">
      <c r="A465" s="201">
        <v>141</v>
      </c>
      <c r="B465" s="173" t="s">
        <v>473</v>
      </c>
      <c r="C465" s="127" t="s">
        <v>556</v>
      </c>
      <c r="D465" s="128"/>
      <c r="E465" s="61">
        <f t="shared" si="15"/>
        <v>0</v>
      </c>
      <c r="F465" s="62">
        <f t="shared" si="15"/>
        <v>0</v>
      </c>
      <c r="G465" s="146">
        <f>E465+E466+E467</f>
        <v>0</v>
      </c>
      <c r="H465" s="112">
        <f>E465+E466+E467+F465+F466+F467</f>
        <v>0</v>
      </c>
      <c r="I465" s="112">
        <f t="shared" si="16"/>
        <v>0</v>
      </c>
      <c r="J465" s="34"/>
      <c r="K465" s="35">
        <f>E466+E467+F465</f>
        <v>0</v>
      </c>
      <c r="L465" s="36"/>
      <c r="M465" s="37"/>
      <c r="N465" s="38"/>
      <c r="O465" s="45"/>
      <c r="P465" s="50"/>
      <c r="Q465" s="55"/>
      <c r="R465" s="66"/>
      <c r="S465" s="71"/>
      <c r="T465" s="76"/>
    </row>
    <row r="466" spans="1:20" ht="18" x14ac:dyDescent="0.3">
      <c r="A466" s="202"/>
      <c r="B466" s="174" t="s">
        <v>474</v>
      </c>
      <c r="C466" s="129"/>
      <c r="D466" s="130"/>
      <c r="E466" s="61">
        <f t="shared" si="15"/>
        <v>0</v>
      </c>
      <c r="F466" s="62">
        <f t="shared" si="15"/>
        <v>0</v>
      </c>
      <c r="G466" s="145"/>
      <c r="I466" s="112">
        <f t="shared" si="16"/>
        <v>0</v>
      </c>
      <c r="J466" s="39"/>
      <c r="K466" s="19"/>
      <c r="L466" s="23"/>
      <c r="M466" s="29"/>
      <c r="N466" s="27"/>
      <c r="O466" s="25"/>
      <c r="P466" s="51"/>
      <c r="Q466" s="56"/>
      <c r="R466" s="67"/>
      <c r="S466" s="72"/>
      <c r="T466" s="77"/>
    </row>
    <row r="467" spans="1:20" ht="18.600000000000001" thickBot="1" x14ac:dyDescent="0.35">
      <c r="A467" s="203"/>
      <c r="B467" s="175" t="s">
        <v>475</v>
      </c>
      <c r="C467" s="131"/>
      <c r="D467" s="132"/>
      <c r="E467" s="61">
        <f t="shared" si="15"/>
        <v>0</v>
      </c>
      <c r="F467" s="62">
        <f t="shared" si="15"/>
        <v>0</v>
      </c>
      <c r="G467" s="145"/>
      <c r="I467" s="112">
        <f t="shared" si="16"/>
        <v>0</v>
      </c>
      <c r="J467" s="40"/>
      <c r="K467" s="41"/>
      <c r="L467" s="42"/>
      <c r="M467" s="43"/>
      <c r="N467" s="44"/>
      <c r="O467" s="46"/>
      <c r="P467" s="52"/>
      <c r="Q467" s="57"/>
      <c r="R467" s="68"/>
      <c r="S467" s="73"/>
      <c r="T467" s="78"/>
    </row>
    <row r="468" spans="1:20" ht="18" x14ac:dyDescent="0.3">
      <c r="A468" s="198">
        <v>142</v>
      </c>
      <c r="B468" s="176" t="s">
        <v>476</v>
      </c>
      <c r="C468" s="133"/>
      <c r="D468" s="134"/>
      <c r="E468" s="61">
        <f t="shared" si="15"/>
        <v>0</v>
      </c>
      <c r="F468" s="62">
        <f t="shared" si="15"/>
        <v>0</v>
      </c>
      <c r="G468" s="146">
        <f>E468+E469+E470</f>
        <v>0</v>
      </c>
      <c r="H468" s="112">
        <f>E468+E469+E470+F468+F469+F470</f>
        <v>0</v>
      </c>
      <c r="I468" s="112">
        <f t="shared" si="16"/>
        <v>0</v>
      </c>
      <c r="J468" s="90">
        <f>E468+E470+F469+F470</f>
        <v>0</v>
      </c>
      <c r="K468" s="30">
        <f>E470+F468+F469</f>
        <v>0</v>
      </c>
      <c r="L468" s="31"/>
      <c r="M468" s="32"/>
      <c r="N468" s="33"/>
      <c r="O468" s="47"/>
      <c r="P468" s="53"/>
      <c r="Q468" s="58"/>
      <c r="R468" s="69"/>
      <c r="S468" s="74"/>
      <c r="T468" s="91"/>
    </row>
    <row r="469" spans="1:20" ht="18" x14ac:dyDescent="0.3">
      <c r="A469" s="199"/>
      <c r="B469" s="177" t="s">
        <v>477</v>
      </c>
      <c r="C469" s="135"/>
      <c r="D469" s="136" t="s">
        <v>556</v>
      </c>
      <c r="E469" s="61">
        <f t="shared" si="15"/>
        <v>0</v>
      </c>
      <c r="F469" s="62">
        <f t="shared" si="15"/>
        <v>0</v>
      </c>
      <c r="G469" s="145"/>
      <c r="I469" s="112">
        <f t="shared" si="16"/>
        <v>0</v>
      </c>
      <c r="J469" s="39"/>
      <c r="K469" s="19"/>
      <c r="L469" s="23"/>
      <c r="M469" s="29"/>
      <c r="N469" s="27"/>
      <c r="O469" s="25"/>
      <c r="P469" s="51"/>
      <c r="Q469" s="56"/>
      <c r="R469" s="67"/>
      <c r="S469" s="72"/>
      <c r="T469" s="77"/>
    </row>
    <row r="470" spans="1:20" ht="18.600000000000001" thickBot="1" x14ac:dyDescent="0.35">
      <c r="A470" s="200"/>
      <c r="B470" s="178" t="s">
        <v>478</v>
      </c>
      <c r="C470" s="137"/>
      <c r="D470" s="138"/>
      <c r="E470" s="61">
        <f t="shared" si="15"/>
        <v>0</v>
      </c>
      <c r="F470" s="62">
        <f t="shared" si="15"/>
        <v>0</v>
      </c>
      <c r="G470" s="145"/>
      <c r="I470" s="112">
        <f t="shared" si="16"/>
        <v>0</v>
      </c>
      <c r="J470" s="79"/>
      <c r="K470" s="80"/>
      <c r="L470" s="81"/>
      <c r="M470" s="82"/>
      <c r="N470" s="83"/>
      <c r="O470" s="84"/>
      <c r="P470" s="85"/>
      <c r="Q470" s="86"/>
      <c r="R470" s="87"/>
      <c r="S470" s="88"/>
      <c r="T470" s="89"/>
    </row>
    <row r="471" spans="1:20" ht="18" x14ac:dyDescent="0.3">
      <c r="A471" s="201">
        <v>143</v>
      </c>
      <c r="B471" s="173" t="s">
        <v>479</v>
      </c>
      <c r="C471" s="127"/>
      <c r="D471" s="128"/>
      <c r="E471" s="61">
        <f t="shared" si="15"/>
        <v>0</v>
      </c>
      <c r="F471" s="62">
        <f t="shared" si="15"/>
        <v>0</v>
      </c>
      <c r="G471" s="146">
        <f>E471+E472+E473</f>
        <v>0</v>
      </c>
      <c r="H471" s="112">
        <f>E471+E472+E473+F471+F472+F473</f>
        <v>0</v>
      </c>
      <c r="I471" s="112">
        <f t="shared" si="16"/>
        <v>0</v>
      </c>
      <c r="J471" s="34"/>
      <c r="K471" s="35">
        <f>E471+F472+F473</f>
        <v>0</v>
      </c>
      <c r="L471" s="36"/>
      <c r="M471" s="37"/>
      <c r="N471" s="38"/>
      <c r="O471" s="45">
        <f>F471+F472+E473</f>
        <v>0</v>
      </c>
      <c r="P471" s="50"/>
      <c r="Q471" s="55"/>
      <c r="R471" s="66"/>
      <c r="S471" s="71"/>
      <c r="T471" s="76"/>
    </row>
    <row r="472" spans="1:20" ht="18" x14ac:dyDescent="0.3">
      <c r="A472" s="202"/>
      <c r="B472" s="174" t="s">
        <v>480</v>
      </c>
      <c r="C472" s="129"/>
      <c r="D472" s="130" t="s">
        <v>556</v>
      </c>
      <c r="E472" s="61">
        <f t="shared" si="15"/>
        <v>0</v>
      </c>
      <c r="F472" s="62">
        <f t="shared" si="15"/>
        <v>0</v>
      </c>
      <c r="G472" s="145"/>
      <c r="I472" s="112">
        <f t="shared" si="16"/>
        <v>0</v>
      </c>
      <c r="J472" s="39"/>
      <c r="K472" s="19"/>
      <c r="L472" s="23"/>
      <c r="M472" s="29"/>
      <c r="N472" s="27"/>
      <c r="O472" s="25"/>
      <c r="P472" s="51"/>
      <c r="Q472" s="56"/>
      <c r="R472" s="67"/>
      <c r="S472" s="72"/>
      <c r="T472" s="77"/>
    </row>
    <row r="473" spans="1:20" ht="18.600000000000001" thickBot="1" x14ac:dyDescent="0.35">
      <c r="A473" s="203"/>
      <c r="B473" s="175" t="s">
        <v>481</v>
      </c>
      <c r="C473" s="131" t="s">
        <v>555</v>
      </c>
      <c r="D473" s="132"/>
      <c r="E473" s="61">
        <f t="shared" si="15"/>
        <v>0</v>
      </c>
      <c r="F473" s="62">
        <f t="shared" si="15"/>
        <v>0</v>
      </c>
      <c r="G473" s="145"/>
      <c r="I473" s="112">
        <f t="shared" si="16"/>
        <v>0</v>
      </c>
      <c r="J473" s="40"/>
      <c r="K473" s="41"/>
      <c r="L473" s="42"/>
      <c r="M473" s="43"/>
      <c r="N473" s="44"/>
      <c r="O473" s="46"/>
      <c r="P473" s="52"/>
      <c r="Q473" s="57"/>
      <c r="R473" s="68"/>
      <c r="S473" s="73"/>
      <c r="T473" s="78"/>
    </row>
    <row r="474" spans="1:20" ht="18" x14ac:dyDescent="0.3">
      <c r="A474" s="198">
        <v>144</v>
      </c>
      <c r="B474" s="176" t="s">
        <v>482</v>
      </c>
      <c r="C474" s="133"/>
      <c r="D474" s="134"/>
      <c r="E474" s="61">
        <f t="shared" si="15"/>
        <v>0</v>
      </c>
      <c r="F474" s="62">
        <f t="shared" si="15"/>
        <v>0</v>
      </c>
      <c r="G474" s="146">
        <f>E474+E475+E476</f>
        <v>0</v>
      </c>
      <c r="H474" s="112">
        <f>E474+E475+E476+F474+F475+F476</f>
        <v>0</v>
      </c>
      <c r="I474" s="112">
        <f t="shared" si="16"/>
        <v>0</v>
      </c>
      <c r="J474" s="90"/>
      <c r="K474" s="30">
        <f>E476+F474+F475</f>
        <v>0</v>
      </c>
      <c r="L474" s="31"/>
      <c r="M474" s="32"/>
      <c r="N474" s="33"/>
      <c r="O474" s="47">
        <f>E474+F475+F476</f>
        <v>0</v>
      </c>
      <c r="P474" s="53"/>
      <c r="Q474" s="58">
        <f>F474+E475+F476</f>
        <v>0</v>
      </c>
      <c r="R474" s="69"/>
      <c r="S474" s="74"/>
      <c r="T474" s="91"/>
    </row>
    <row r="475" spans="1:20" ht="18" x14ac:dyDescent="0.3">
      <c r="A475" s="199"/>
      <c r="B475" s="177" t="s">
        <v>483</v>
      </c>
      <c r="C475" s="135"/>
      <c r="D475" s="136"/>
      <c r="E475" s="61">
        <f t="shared" si="15"/>
        <v>0</v>
      </c>
      <c r="F475" s="62">
        <f t="shared" si="15"/>
        <v>0</v>
      </c>
      <c r="G475" s="145"/>
      <c r="I475" s="112">
        <f t="shared" si="16"/>
        <v>0</v>
      </c>
      <c r="J475" s="39"/>
      <c r="K475" s="19"/>
      <c r="L475" s="23"/>
      <c r="M475" s="29"/>
      <c r="N475" s="27"/>
      <c r="O475" s="25"/>
      <c r="P475" s="51"/>
      <c r="Q475" s="56"/>
      <c r="R475" s="67"/>
      <c r="S475" s="72"/>
      <c r="T475" s="77"/>
    </row>
    <row r="476" spans="1:20" ht="18.600000000000001" thickBot="1" x14ac:dyDescent="0.35">
      <c r="A476" s="200"/>
      <c r="B476" s="178" t="s">
        <v>484</v>
      </c>
      <c r="C476" s="137"/>
      <c r="D476" s="138"/>
      <c r="E476" s="61">
        <f t="shared" si="15"/>
        <v>0</v>
      </c>
      <c r="F476" s="62">
        <f t="shared" si="15"/>
        <v>0</v>
      </c>
      <c r="G476" s="145"/>
      <c r="I476" s="112">
        <f t="shared" si="16"/>
        <v>0</v>
      </c>
      <c r="J476" s="79"/>
      <c r="K476" s="80"/>
      <c r="L476" s="81"/>
      <c r="M476" s="82"/>
      <c r="N476" s="83"/>
      <c r="O476" s="84"/>
      <c r="P476" s="85"/>
      <c r="Q476" s="86"/>
      <c r="R476" s="87"/>
      <c r="S476" s="88"/>
      <c r="T476" s="89"/>
    </row>
    <row r="477" spans="1:20" ht="18" x14ac:dyDescent="0.3">
      <c r="A477" s="201">
        <v>145</v>
      </c>
      <c r="B477" s="173" t="s">
        <v>485</v>
      </c>
      <c r="C477" s="127"/>
      <c r="D477" s="128"/>
      <c r="E477" s="61">
        <f t="shared" si="15"/>
        <v>0</v>
      </c>
      <c r="F477" s="62">
        <f t="shared" si="15"/>
        <v>0</v>
      </c>
      <c r="G477" s="146">
        <f>E477+E478+E479</f>
        <v>0</v>
      </c>
      <c r="H477" s="112">
        <f>E477+E478+E479+F477+F478+F479</f>
        <v>0</v>
      </c>
      <c r="I477" s="112">
        <f t="shared" si="16"/>
        <v>0</v>
      </c>
      <c r="J477" s="34">
        <f>E478+E479+F477+F479</f>
        <v>0</v>
      </c>
      <c r="K477" s="35"/>
      <c r="L477" s="36"/>
      <c r="M477" s="37"/>
      <c r="N477" s="38"/>
      <c r="O477" s="45"/>
      <c r="P477" s="50"/>
      <c r="Q477" s="55"/>
      <c r="R477" s="66"/>
      <c r="S477" s="71"/>
      <c r="T477" s="76"/>
    </row>
    <row r="478" spans="1:20" ht="18" x14ac:dyDescent="0.3">
      <c r="A478" s="202"/>
      <c r="B478" s="174" t="s">
        <v>486</v>
      </c>
      <c r="C478" s="129" t="s">
        <v>555</v>
      </c>
      <c r="D478" s="130"/>
      <c r="E478" s="61">
        <f t="shared" si="15"/>
        <v>0</v>
      </c>
      <c r="F478" s="62">
        <f t="shared" si="15"/>
        <v>0</v>
      </c>
      <c r="G478" s="145"/>
      <c r="I478" s="112">
        <f t="shared" si="16"/>
        <v>0</v>
      </c>
      <c r="J478" s="39"/>
      <c r="K478" s="19"/>
      <c r="L478" s="23"/>
      <c r="M478" s="29"/>
      <c r="N478" s="27"/>
      <c r="O478" s="25"/>
      <c r="P478" s="51"/>
      <c r="Q478" s="56"/>
      <c r="R478" s="67"/>
      <c r="S478" s="72"/>
      <c r="T478" s="77"/>
    </row>
    <row r="479" spans="1:20" ht="18.600000000000001" thickBot="1" x14ac:dyDescent="0.35">
      <c r="A479" s="203"/>
      <c r="B479" s="175" t="s">
        <v>487</v>
      </c>
      <c r="C479" s="131"/>
      <c r="D479" s="132"/>
      <c r="E479" s="61">
        <f t="shared" si="15"/>
        <v>0</v>
      </c>
      <c r="F479" s="62">
        <f t="shared" si="15"/>
        <v>0</v>
      </c>
      <c r="G479" s="145"/>
      <c r="I479" s="112">
        <f t="shared" si="16"/>
        <v>0</v>
      </c>
      <c r="J479" s="40"/>
      <c r="K479" s="41"/>
      <c r="L479" s="42"/>
      <c r="M479" s="43"/>
      <c r="N479" s="44"/>
      <c r="O479" s="46"/>
      <c r="P479" s="52"/>
      <c r="Q479" s="57"/>
      <c r="R479" s="68"/>
      <c r="S479" s="73"/>
      <c r="T479" s="78"/>
    </row>
    <row r="480" spans="1:20" ht="18" x14ac:dyDescent="0.3">
      <c r="A480" s="198">
        <v>146</v>
      </c>
      <c r="B480" s="176" t="s">
        <v>488</v>
      </c>
      <c r="C480" s="133"/>
      <c r="D480" s="134"/>
      <c r="E480" s="61">
        <f t="shared" si="15"/>
        <v>0</v>
      </c>
      <c r="F480" s="62">
        <f t="shared" si="15"/>
        <v>0</v>
      </c>
      <c r="G480" s="146">
        <f>E480+E481+E482</f>
        <v>0</v>
      </c>
      <c r="H480" s="112">
        <f>E480+E481+E482+F480+F481+F482</f>
        <v>0</v>
      </c>
      <c r="I480" s="112">
        <f t="shared" si="16"/>
        <v>0</v>
      </c>
      <c r="J480" s="90"/>
      <c r="K480" s="30"/>
      <c r="L480" s="31"/>
      <c r="M480" s="32">
        <f>E480+F481+F482</f>
        <v>0</v>
      </c>
      <c r="N480" s="33"/>
      <c r="O480" s="47"/>
      <c r="P480" s="53"/>
      <c r="Q480" s="58"/>
      <c r="R480" s="69"/>
      <c r="S480" s="74"/>
      <c r="T480" s="91">
        <f>F480+F481+E482</f>
        <v>0</v>
      </c>
    </row>
    <row r="481" spans="1:20" ht="18" x14ac:dyDescent="0.3">
      <c r="A481" s="199"/>
      <c r="B481" s="177" t="s">
        <v>489</v>
      </c>
      <c r="C481" s="135" t="s">
        <v>555</v>
      </c>
      <c r="D481" s="136"/>
      <c r="E481" s="61">
        <f t="shared" si="15"/>
        <v>0</v>
      </c>
      <c r="F481" s="62">
        <f t="shared" si="15"/>
        <v>0</v>
      </c>
      <c r="G481" s="145"/>
      <c r="I481" s="112">
        <f t="shared" si="16"/>
        <v>0</v>
      </c>
      <c r="J481" s="39"/>
      <c r="K481" s="19"/>
      <c r="L481" s="23"/>
      <c r="M481" s="29"/>
      <c r="N481" s="27"/>
      <c r="O481" s="25"/>
      <c r="P481" s="51"/>
      <c r="Q481" s="56"/>
      <c r="R481" s="67"/>
      <c r="S481" s="72"/>
      <c r="T481" s="77"/>
    </row>
    <row r="482" spans="1:20" ht="18.600000000000001" thickBot="1" x14ac:dyDescent="0.35">
      <c r="A482" s="200"/>
      <c r="B482" s="178" t="s">
        <v>490</v>
      </c>
      <c r="C482" s="137"/>
      <c r="D482" s="138"/>
      <c r="E482" s="61">
        <f t="shared" si="15"/>
        <v>0</v>
      </c>
      <c r="F482" s="62">
        <f t="shared" si="15"/>
        <v>0</v>
      </c>
      <c r="G482" s="145"/>
      <c r="I482" s="112">
        <f t="shared" si="16"/>
        <v>0</v>
      </c>
      <c r="J482" s="79"/>
      <c r="K482" s="80"/>
      <c r="L482" s="81"/>
      <c r="M482" s="82"/>
      <c r="N482" s="83"/>
      <c r="O482" s="84"/>
      <c r="P482" s="85"/>
      <c r="Q482" s="86"/>
      <c r="R482" s="87"/>
      <c r="S482" s="88"/>
      <c r="T482" s="89"/>
    </row>
    <row r="483" spans="1:20" ht="18" x14ac:dyDescent="0.3">
      <c r="A483" s="201">
        <v>147</v>
      </c>
      <c r="B483" s="173" t="s">
        <v>491</v>
      </c>
      <c r="C483" s="127"/>
      <c r="D483" s="128"/>
      <c r="E483" s="61">
        <f t="shared" si="15"/>
        <v>0</v>
      </c>
      <c r="F483" s="62">
        <f t="shared" si="15"/>
        <v>0</v>
      </c>
      <c r="G483" s="146">
        <f>E483+E484+E485</f>
        <v>0</v>
      </c>
      <c r="H483" s="112">
        <f>E483+E484+E485+F483+F484+F485</f>
        <v>0</v>
      </c>
      <c r="I483" s="112">
        <f t="shared" si="16"/>
        <v>0</v>
      </c>
      <c r="J483" s="34"/>
      <c r="K483" s="35"/>
      <c r="L483" s="36"/>
      <c r="M483" s="37"/>
      <c r="N483" s="38"/>
      <c r="O483" s="45"/>
      <c r="P483" s="50">
        <f>F483+F484+E485</f>
        <v>0</v>
      </c>
      <c r="Q483" s="55">
        <f>F483+E484+F485</f>
        <v>0</v>
      </c>
      <c r="R483" s="66"/>
      <c r="S483" s="71"/>
      <c r="T483" s="76"/>
    </row>
    <row r="484" spans="1:20" ht="18" x14ac:dyDescent="0.3">
      <c r="A484" s="202"/>
      <c r="B484" s="174" t="s">
        <v>492</v>
      </c>
      <c r="C484" s="129"/>
      <c r="D484" s="130"/>
      <c r="E484" s="61">
        <f t="shared" si="15"/>
        <v>0</v>
      </c>
      <c r="F484" s="62">
        <f t="shared" si="15"/>
        <v>0</v>
      </c>
      <c r="G484" s="145"/>
      <c r="I484" s="112">
        <f t="shared" si="16"/>
        <v>0</v>
      </c>
      <c r="J484" s="39"/>
      <c r="K484" s="19"/>
      <c r="L484" s="23"/>
      <c r="M484" s="29"/>
      <c r="N484" s="27"/>
      <c r="O484" s="25"/>
      <c r="P484" s="51"/>
      <c r="Q484" s="56"/>
      <c r="R484" s="67"/>
      <c r="S484" s="72"/>
      <c r="T484" s="77"/>
    </row>
    <row r="485" spans="1:20" ht="18.600000000000001" thickBot="1" x14ac:dyDescent="0.35">
      <c r="A485" s="203"/>
      <c r="B485" s="175" t="s">
        <v>493</v>
      </c>
      <c r="C485" s="131" t="s">
        <v>555</v>
      </c>
      <c r="D485" s="132"/>
      <c r="E485" s="61">
        <f t="shared" si="15"/>
        <v>0</v>
      </c>
      <c r="F485" s="62">
        <f t="shared" si="15"/>
        <v>0</v>
      </c>
      <c r="G485" s="145"/>
      <c r="I485" s="112">
        <f t="shared" si="16"/>
        <v>0</v>
      </c>
      <c r="J485" s="40"/>
      <c r="K485" s="41"/>
      <c r="L485" s="42"/>
      <c r="M485" s="43"/>
      <c r="N485" s="44"/>
      <c r="O485" s="46"/>
      <c r="P485" s="52"/>
      <c r="Q485" s="57"/>
      <c r="R485" s="68"/>
      <c r="S485" s="73"/>
      <c r="T485" s="78"/>
    </row>
    <row r="486" spans="1:20" ht="18" x14ac:dyDescent="0.3">
      <c r="A486" s="198">
        <v>148</v>
      </c>
      <c r="B486" s="176" t="s">
        <v>494</v>
      </c>
      <c r="C486" s="133"/>
      <c r="D486" s="134" t="s">
        <v>555</v>
      </c>
      <c r="E486" s="61">
        <f t="shared" si="15"/>
        <v>0</v>
      </c>
      <c r="F486" s="62">
        <f t="shared" si="15"/>
        <v>0</v>
      </c>
      <c r="G486" s="146">
        <f>E486+E487+E488</f>
        <v>0</v>
      </c>
      <c r="H486" s="112">
        <f>E486+E487+E488+F486+F487+F488</f>
        <v>0</v>
      </c>
      <c r="I486" s="112">
        <f t="shared" si="16"/>
        <v>0</v>
      </c>
      <c r="J486" s="90">
        <f>E487+E488+F486</f>
        <v>0</v>
      </c>
      <c r="K486" s="30"/>
      <c r="L486" s="31"/>
      <c r="M486" s="32"/>
      <c r="N486" s="33"/>
      <c r="O486" s="47"/>
      <c r="P486" s="53"/>
      <c r="Q486" s="58"/>
      <c r="R486" s="69"/>
      <c r="S486" s="74"/>
      <c r="T486" s="91"/>
    </row>
    <row r="487" spans="1:20" ht="18" x14ac:dyDescent="0.3">
      <c r="A487" s="199"/>
      <c r="B487" s="177" t="s">
        <v>495</v>
      </c>
      <c r="C487" s="135"/>
      <c r="D487" s="136"/>
      <c r="E487" s="61">
        <f t="shared" si="15"/>
        <v>0</v>
      </c>
      <c r="F487" s="62">
        <f t="shared" si="15"/>
        <v>0</v>
      </c>
      <c r="G487" s="145"/>
      <c r="I487" s="112">
        <f t="shared" si="16"/>
        <v>0</v>
      </c>
      <c r="J487" s="39"/>
      <c r="K487" s="19"/>
      <c r="L487" s="23"/>
      <c r="M487" s="29"/>
      <c r="N487" s="27"/>
      <c r="O487" s="25"/>
      <c r="P487" s="51"/>
      <c r="Q487" s="56"/>
      <c r="R487" s="67"/>
      <c r="S487" s="72"/>
      <c r="T487" s="77"/>
    </row>
    <row r="488" spans="1:20" ht="18.600000000000001" thickBot="1" x14ac:dyDescent="0.35">
      <c r="A488" s="200"/>
      <c r="B488" s="178" t="s">
        <v>496</v>
      </c>
      <c r="C488" s="137"/>
      <c r="D488" s="138"/>
      <c r="E488" s="61">
        <f t="shared" si="15"/>
        <v>0</v>
      </c>
      <c r="F488" s="62">
        <f t="shared" si="15"/>
        <v>0</v>
      </c>
      <c r="G488" s="145"/>
      <c r="I488" s="112">
        <f t="shared" si="16"/>
        <v>0</v>
      </c>
      <c r="J488" s="79"/>
      <c r="K488" s="80"/>
      <c r="L488" s="81"/>
      <c r="M488" s="82"/>
      <c r="N488" s="83"/>
      <c r="O488" s="84"/>
      <c r="P488" s="85"/>
      <c r="Q488" s="86"/>
      <c r="R488" s="87"/>
      <c r="S488" s="88"/>
      <c r="T488" s="89"/>
    </row>
    <row r="489" spans="1:20" ht="18" x14ac:dyDescent="0.3">
      <c r="A489" s="201">
        <v>149</v>
      </c>
      <c r="B489" s="173" t="s">
        <v>497</v>
      </c>
      <c r="C489" s="127"/>
      <c r="D489" s="128"/>
      <c r="E489" s="61">
        <f t="shared" si="15"/>
        <v>0</v>
      </c>
      <c r="F489" s="62">
        <f t="shared" si="15"/>
        <v>0</v>
      </c>
      <c r="G489" s="146">
        <f>E489+E490+E491</f>
        <v>0</v>
      </c>
      <c r="H489" s="112">
        <f>E489+E490+E491+F489+F490+F491</f>
        <v>0</v>
      </c>
      <c r="I489" s="112">
        <f t="shared" si="16"/>
        <v>0</v>
      </c>
      <c r="J489" s="34"/>
      <c r="K489" s="35"/>
      <c r="L489" s="36"/>
      <c r="M489" s="37"/>
      <c r="N489" s="38"/>
      <c r="O489" s="45"/>
      <c r="P489" s="50"/>
      <c r="Q489" s="55"/>
      <c r="R489" s="66">
        <f>E489+F490+F491</f>
        <v>0</v>
      </c>
      <c r="S489" s="71">
        <f>F489+F490+E491</f>
        <v>0</v>
      </c>
      <c r="T489" s="76">
        <f>F489+E490+F491</f>
        <v>0</v>
      </c>
    </row>
    <row r="490" spans="1:20" ht="18" x14ac:dyDescent="0.3">
      <c r="A490" s="202"/>
      <c r="B490" s="174" t="s">
        <v>498</v>
      </c>
      <c r="C490" s="129"/>
      <c r="D490" s="130"/>
      <c r="E490" s="61">
        <f t="shared" si="15"/>
        <v>0</v>
      </c>
      <c r="F490" s="62">
        <f t="shared" si="15"/>
        <v>0</v>
      </c>
      <c r="G490" s="145"/>
      <c r="I490" s="112">
        <f t="shared" si="16"/>
        <v>0</v>
      </c>
      <c r="J490" s="39"/>
      <c r="K490" s="19"/>
      <c r="L490" s="23"/>
      <c r="M490" s="29"/>
      <c r="N490" s="27"/>
      <c r="O490" s="25"/>
      <c r="P490" s="51"/>
      <c r="Q490" s="56"/>
      <c r="R490" s="67"/>
      <c r="S490" s="72"/>
      <c r="T490" s="77"/>
    </row>
    <row r="491" spans="1:20" ht="18.600000000000001" thickBot="1" x14ac:dyDescent="0.35">
      <c r="A491" s="203"/>
      <c r="B491" s="175" t="s">
        <v>499</v>
      </c>
      <c r="C491" s="131"/>
      <c r="D491" s="132"/>
      <c r="E491" s="61">
        <f t="shared" si="15"/>
        <v>0</v>
      </c>
      <c r="F491" s="62">
        <f t="shared" si="15"/>
        <v>0</v>
      </c>
      <c r="G491" s="145"/>
      <c r="I491" s="112">
        <f t="shared" si="16"/>
        <v>0</v>
      </c>
      <c r="J491" s="40"/>
      <c r="K491" s="41"/>
      <c r="L491" s="42"/>
      <c r="M491" s="43"/>
      <c r="N491" s="44"/>
      <c r="O491" s="46"/>
      <c r="P491" s="52"/>
      <c r="Q491" s="57"/>
      <c r="R491" s="68"/>
      <c r="S491" s="73"/>
      <c r="T491" s="78"/>
    </row>
    <row r="492" spans="1:20" ht="18" x14ac:dyDescent="0.3">
      <c r="A492" s="198">
        <v>150</v>
      </c>
      <c r="B492" s="176" t="s">
        <v>500</v>
      </c>
      <c r="C492" s="133"/>
      <c r="D492" s="134"/>
      <c r="E492" s="61">
        <f t="shared" si="15"/>
        <v>0</v>
      </c>
      <c r="F492" s="62">
        <f t="shared" si="15"/>
        <v>0</v>
      </c>
      <c r="G492" s="146">
        <f>E492+E493+E494</f>
        <v>0</v>
      </c>
      <c r="H492" s="112">
        <f>E492+E493+E494+F492+F493+F494</f>
        <v>0</v>
      </c>
      <c r="I492" s="112">
        <f t="shared" si="16"/>
        <v>0</v>
      </c>
      <c r="J492" s="90"/>
      <c r="K492" s="30"/>
      <c r="L492" s="31">
        <f>E493+F492+F494</f>
        <v>0</v>
      </c>
      <c r="M492" s="32">
        <f>F492+F493+E494</f>
        <v>0</v>
      </c>
      <c r="N492" s="33"/>
      <c r="O492" s="47"/>
      <c r="P492" s="53"/>
      <c r="Q492" s="58"/>
      <c r="R492" s="69"/>
      <c r="S492" s="74"/>
      <c r="T492" s="91">
        <f>F492+E493+E494</f>
        <v>0</v>
      </c>
    </row>
    <row r="493" spans="1:20" ht="18" x14ac:dyDescent="0.3">
      <c r="A493" s="199"/>
      <c r="B493" s="177" t="s">
        <v>501</v>
      </c>
      <c r="C493" s="135"/>
      <c r="D493" s="136"/>
      <c r="E493" s="61">
        <f t="shared" si="15"/>
        <v>0</v>
      </c>
      <c r="F493" s="62">
        <f t="shared" si="15"/>
        <v>0</v>
      </c>
      <c r="G493" s="145"/>
      <c r="I493" s="112">
        <f t="shared" si="16"/>
        <v>0</v>
      </c>
      <c r="J493" s="39"/>
      <c r="K493" s="19"/>
      <c r="L493" s="23"/>
      <c r="M493" s="29"/>
      <c r="N493" s="27"/>
      <c r="O493" s="25"/>
      <c r="P493" s="51"/>
      <c r="Q493" s="56"/>
      <c r="R493" s="67"/>
      <c r="S493" s="72"/>
      <c r="T493" s="77"/>
    </row>
    <row r="494" spans="1:20" ht="18.600000000000001" thickBot="1" x14ac:dyDescent="0.35">
      <c r="A494" s="200"/>
      <c r="B494" s="178" t="s">
        <v>502</v>
      </c>
      <c r="C494" s="137"/>
      <c r="D494" s="138"/>
      <c r="E494" s="61">
        <f t="shared" ref="E494:F548" si="17">IF(C494="x",1,0)</f>
        <v>0</v>
      </c>
      <c r="F494" s="62">
        <f t="shared" si="17"/>
        <v>0</v>
      </c>
      <c r="G494" s="145"/>
      <c r="I494" s="112">
        <f t="shared" si="16"/>
        <v>0</v>
      </c>
      <c r="J494" s="79"/>
      <c r="K494" s="80"/>
      <c r="L494" s="81"/>
      <c r="M494" s="82"/>
      <c r="N494" s="83"/>
      <c r="O494" s="84"/>
      <c r="P494" s="85"/>
      <c r="Q494" s="86"/>
      <c r="R494" s="87"/>
      <c r="S494" s="88"/>
      <c r="T494" s="89"/>
    </row>
    <row r="495" spans="1:20" ht="18" x14ac:dyDescent="0.3">
      <c r="A495" s="201">
        <v>151</v>
      </c>
      <c r="B495" s="173" t="s">
        <v>503</v>
      </c>
      <c r="C495" s="127"/>
      <c r="D495" s="128"/>
      <c r="E495" s="61">
        <f t="shared" si="17"/>
        <v>0</v>
      </c>
      <c r="F495" s="62">
        <f t="shared" si="17"/>
        <v>0</v>
      </c>
      <c r="G495" s="146">
        <f>E495+E496+E497</f>
        <v>0</v>
      </c>
      <c r="H495" s="112">
        <f>E495+E496+E497+F495+F496+F497</f>
        <v>0</v>
      </c>
      <c r="I495" s="112">
        <f t="shared" ref="I495:I548" si="18">E495+F495</f>
        <v>0</v>
      </c>
      <c r="J495" s="34"/>
      <c r="K495" s="35"/>
      <c r="L495" s="36"/>
      <c r="M495" s="37"/>
      <c r="N495" s="38"/>
      <c r="O495" s="45"/>
      <c r="P495" s="50"/>
      <c r="Q495" s="55"/>
      <c r="R495" s="66">
        <f>F495+F496+E497</f>
        <v>0</v>
      </c>
      <c r="S495" s="71"/>
      <c r="T495" s="76"/>
    </row>
    <row r="496" spans="1:20" ht="18" x14ac:dyDescent="0.3">
      <c r="A496" s="202"/>
      <c r="B496" s="174" t="s">
        <v>504</v>
      </c>
      <c r="C496" s="129"/>
      <c r="D496" s="130"/>
      <c r="E496" s="61">
        <f t="shared" si="17"/>
        <v>0</v>
      </c>
      <c r="F496" s="62">
        <f t="shared" si="17"/>
        <v>0</v>
      </c>
      <c r="G496" s="145"/>
      <c r="I496" s="112">
        <f t="shared" si="18"/>
        <v>0</v>
      </c>
      <c r="J496" s="39"/>
      <c r="K496" s="19"/>
      <c r="L496" s="23"/>
      <c r="M496" s="29"/>
      <c r="N496" s="27"/>
      <c r="O496" s="25"/>
      <c r="P496" s="51"/>
      <c r="Q496" s="56"/>
      <c r="R496" s="67"/>
      <c r="S496" s="72"/>
      <c r="T496" s="77"/>
    </row>
    <row r="497" spans="1:20" ht="18.600000000000001" thickBot="1" x14ac:dyDescent="0.35">
      <c r="A497" s="203"/>
      <c r="B497" s="175" t="s">
        <v>505</v>
      </c>
      <c r="C497" s="131"/>
      <c r="D497" s="132"/>
      <c r="E497" s="61">
        <f t="shared" si="17"/>
        <v>0</v>
      </c>
      <c r="F497" s="62">
        <f t="shared" si="17"/>
        <v>0</v>
      </c>
      <c r="G497" s="145"/>
      <c r="I497" s="112">
        <f t="shared" si="18"/>
        <v>0</v>
      </c>
      <c r="J497" s="40"/>
      <c r="K497" s="41"/>
      <c r="L497" s="42"/>
      <c r="M497" s="43"/>
      <c r="N497" s="44"/>
      <c r="O497" s="46"/>
      <c r="P497" s="52"/>
      <c r="Q497" s="57"/>
      <c r="R497" s="68"/>
      <c r="S497" s="73"/>
      <c r="T497" s="78"/>
    </row>
    <row r="498" spans="1:20" ht="18" x14ac:dyDescent="0.3">
      <c r="A498" s="198">
        <v>152</v>
      </c>
      <c r="B498" s="176" t="s">
        <v>506</v>
      </c>
      <c r="C498" s="133" t="s">
        <v>555</v>
      </c>
      <c r="D498" s="134"/>
      <c r="E498" s="61">
        <f t="shared" si="17"/>
        <v>0</v>
      </c>
      <c r="F498" s="62">
        <f t="shared" si="17"/>
        <v>0</v>
      </c>
      <c r="G498" s="146">
        <f>E498+E499+E500</f>
        <v>0</v>
      </c>
      <c r="H498" s="112">
        <f>E498+E499+E500+F498+F499+F500</f>
        <v>0</v>
      </c>
      <c r="I498" s="112">
        <f t="shared" si="18"/>
        <v>0</v>
      </c>
      <c r="J498" s="90"/>
      <c r="K498" s="30"/>
      <c r="L498" s="31"/>
      <c r="M498" s="32"/>
      <c r="N498" s="33"/>
      <c r="O498" s="47"/>
      <c r="P498" s="53"/>
      <c r="Q498" s="58"/>
      <c r="R498" s="69"/>
      <c r="S498" s="74">
        <f>F498+F499+E500</f>
        <v>0</v>
      </c>
      <c r="T498" s="91">
        <f>E498+F499+F500</f>
        <v>0</v>
      </c>
    </row>
    <row r="499" spans="1:20" ht="18" x14ac:dyDescent="0.3">
      <c r="A499" s="199"/>
      <c r="B499" s="177" t="s">
        <v>507</v>
      </c>
      <c r="C499" s="135"/>
      <c r="D499" s="136"/>
      <c r="E499" s="61">
        <f t="shared" si="17"/>
        <v>0</v>
      </c>
      <c r="F499" s="62">
        <f t="shared" si="17"/>
        <v>0</v>
      </c>
      <c r="G499" s="145"/>
      <c r="I499" s="112">
        <f t="shared" si="18"/>
        <v>0</v>
      </c>
      <c r="J499" s="39"/>
      <c r="K499" s="19"/>
      <c r="L499" s="23"/>
      <c r="M499" s="29"/>
      <c r="N499" s="27"/>
      <c r="O499" s="25"/>
      <c r="P499" s="51"/>
      <c r="Q499" s="56"/>
      <c r="R499" s="67"/>
      <c r="S499" s="72"/>
      <c r="T499" s="77"/>
    </row>
    <row r="500" spans="1:20" ht="18.600000000000001" thickBot="1" x14ac:dyDescent="0.35">
      <c r="A500" s="200"/>
      <c r="B500" s="178" t="s">
        <v>508</v>
      </c>
      <c r="C500" s="137"/>
      <c r="D500" s="138"/>
      <c r="E500" s="61">
        <f t="shared" si="17"/>
        <v>0</v>
      </c>
      <c r="F500" s="62">
        <f t="shared" si="17"/>
        <v>0</v>
      </c>
      <c r="G500" s="145"/>
      <c r="I500" s="112">
        <f t="shared" si="18"/>
        <v>0</v>
      </c>
      <c r="J500" s="79"/>
      <c r="K500" s="80"/>
      <c r="L500" s="81"/>
      <c r="M500" s="82"/>
      <c r="N500" s="83"/>
      <c r="O500" s="84"/>
      <c r="P500" s="85"/>
      <c r="Q500" s="86"/>
      <c r="R500" s="87"/>
      <c r="S500" s="88"/>
      <c r="T500" s="89"/>
    </row>
    <row r="501" spans="1:20" ht="18" x14ac:dyDescent="0.3">
      <c r="A501" s="201">
        <v>153</v>
      </c>
      <c r="B501" s="173" t="s">
        <v>509</v>
      </c>
      <c r="C501" s="127" t="s">
        <v>555</v>
      </c>
      <c r="D501" s="128"/>
      <c r="E501" s="61">
        <f t="shared" si="17"/>
        <v>0</v>
      </c>
      <c r="F501" s="62">
        <f t="shared" si="17"/>
        <v>0</v>
      </c>
      <c r="G501" s="146">
        <f>E501+E502+E503</f>
        <v>0</v>
      </c>
      <c r="H501" s="112">
        <f>E501+E502+E503+F501+F502+F503</f>
        <v>0</v>
      </c>
      <c r="I501" s="112">
        <f t="shared" si="18"/>
        <v>0</v>
      </c>
      <c r="J501" s="34">
        <f>E501+E503+F501+F502</f>
        <v>0</v>
      </c>
      <c r="K501" s="35"/>
      <c r="L501" s="36">
        <f>E501+F502+F503</f>
        <v>0</v>
      </c>
      <c r="M501" s="37"/>
      <c r="N501" s="38"/>
      <c r="O501" s="45"/>
      <c r="P501" s="50"/>
      <c r="Q501" s="55"/>
      <c r="R501" s="66"/>
      <c r="S501" s="71"/>
      <c r="T501" s="76"/>
    </row>
    <row r="502" spans="1:20" ht="18" x14ac:dyDescent="0.3">
      <c r="A502" s="202"/>
      <c r="B502" s="174" t="s">
        <v>510</v>
      </c>
      <c r="C502" s="129"/>
      <c r="D502" s="130"/>
      <c r="E502" s="61">
        <f t="shared" si="17"/>
        <v>0</v>
      </c>
      <c r="F502" s="62">
        <f t="shared" si="17"/>
        <v>0</v>
      </c>
      <c r="G502" s="145"/>
      <c r="I502" s="112">
        <f t="shared" si="18"/>
        <v>0</v>
      </c>
      <c r="J502" s="39"/>
      <c r="K502" s="19"/>
      <c r="L502" s="23"/>
      <c r="M502" s="29"/>
      <c r="N502" s="27"/>
      <c r="O502" s="25"/>
      <c r="P502" s="51"/>
      <c r="Q502" s="56"/>
      <c r="R502" s="67"/>
      <c r="S502" s="72"/>
      <c r="T502" s="77"/>
    </row>
    <row r="503" spans="1:20" ht="18.600000000000001" thickBot="1" x14ac:dyDescent="0.35">
      <c r="A503" s="203"/>
      <c r="B503" s="175" t="s">
        <v>511</v>
      </c>
      <c r="C503" s="131"/>
      <c r="D503" s="132"/>
      <c r="E503" s="61">
        <f t="shared" si="17"/>
        <v>0</v>
      </c>
      <c r="F503" s="62">
        <f t="shared" si="17"/>
        <v>0</v>
      </c>
      <c r="G503" s="145"/>
      <c r="I503" s="112">
        <f t="shared" si="18"/>
        <v>0</v>
      </c>
      <c r="J503" s="40"/>
      <c r="K503" s="41"/>
      <c r="L503" s="42"/>
      <c r="M503" s="43"/>
      <c r="N503" s="44"/>
      <c r="O503" s="46"/>
      <c r="P503" s="52"/>
      <c r="Q503" s="57"/>
      <c r="R503" s="68"/>
      <c r="S503" s="73"/>
      <c r="T503" s="78"/>
    </row>
    <row r="504" spans="1:20" ht="18" x14ac:dyDescent="0.3">
      <c r="A504" s="198">
        <v>154</v>
      </c>
      <c r="B504" s="176" t="s">
        <v>512</v>
      </c>
      <c r="C504" s="133"/>
      <c r="D504" s="134"/>
      <c r="E504" s="61">
        <f t="shared" si="17"/>
        <v>0</v>
      </c>
      <c r="F504" s="62">
        <f t="shared" si="17"/>
        <v>0</v>
      </c>
      <c r="G504" s="146">
        <f>E504+E505+E506</f>
        <v>0</v>
      </c>
      <c r="H504" s="112">
        <f>E504+E505+E506+F504+F505+F506</f>
        <v>0</v>
      </c>
      <c r="I504" s="112">
        <f t="shared" si="18"/>
        <v>0</v>
      </c>
      <c r="J504" s="90"/>
      <c r="K504" s="30"/>
      <c r="L504" s="31">
        <f>E504+F505+F506</f>
        <v>0</v>
      </c>
      <c r="M504" s="32"/>
      <c r="N504" s="33"/>
      <c r="O504" s="47"/>
      <c r="P504" s="53"/>
      <c r="Q504" s="58"/>
      <c r="R504" s="69"/>
      <c r="S504" s="74"/>
      <c r="T504" s="91">
        <f>F504+E505+F506</f>
        <v>0</v>
      </c>
    </row>
    <row r="505" spans="1:20" ht="18" x14ac:dyDescent="0.3">
      <c r="A505" s="199"/>
      <c r="B505" s="177" t="s">
        <v>513</v>
      </c>
      <c r="C505" s="135" t="s">
        <v>555</v>
      </c>
      <c r="D505" s="136"/>
      <c r="E505" s="61">
        <f t="shared" si="17"/>
        <v>0</v>
      </c>
      <c r="F505" s="62">
        <f t="shared" si="17"/>
        <v>0</v>
      </c>
      <c r="G505" s="145"/>
      <c r="I505" s="112">
        <f t="shared" si="18"/>
        <v>0</v>
      </c>
      <c r="J505" s="39"/>
      <c r="K505" s="19"/>
      <c r="L505" s="23"/>
      <c r="M505" s="29"/>
      <c r="N505" s="27"/>
      <c r="O505" s="25"/>
      <c r="P505" s="51"/>
      <c r="Q505" s="56"/>
      <c r="R505" s="67"/>
      <c r="S505" s="72"/>
      <c r="T505" s="77"/>
    </row>
    <row r="506" spans="1:20" ht="18.600000000000001" thickBot="1" x14ac:dyDescent="0.35">
      <c r="A506" s="200"/>
      <c r="B506" s="178" t="s">
        <v>514</v>
      </c>
      <c r="C506" s="137"/>
      <c r="D506" s="138"/>
      <c r="E506" s="61">
        <f t="shared" si="17"/>
        <v>0</v>
      </c>
      <c r="F506" s="62">
        <f t="shared" si="17"/>
        <v>0</v>
      </c>
      <c r="G506" s="145"/>
      <c r="I506" s="112">
        <f t="shared" si="18"/>
        <v>0</v>
      </c>
      <c r="J506" s="79"/>
      <c r="K506" s="80"/>
      <c r="L506" s="81"/>
      <c r="M506" s="82"/>
      <c r="N506" s="83"/>
      <c r="O506" s="84"/>
      <c r="P506" s="85"/>
      <c r="Q506" s="86"/>
      <c r="R506" s="87"/>
      <c r="S506" s="88"/>
      <c r="T506" s="89"/>
    </row>
    <row r="507" spans="1:20" ht="18" x14ac:dyDescent="0.3">
      <c r="A507" s="201">
        <v>155</v>
      </c>
      <c r="B507" s="173" t="s">
        <v>515</v>
      </c>
      <c r="C507" s="127"/>
      <c r="D507" s="128"/>
      <c r="E507" s="61">
        <f t="shared" si="17"/>
        <v>0</v>
      </c>
      <c r="F507" s="62">
        <f t="shared" si="17"/>
        <v>0</v>
      </c>
      <c r="G507" s="146">
        <f>E507+E508+E509</f>
        <v>0</v>
      </c>
      <c r="H507" s="112">
        <f>E507+E508+E509+F507+F508+F509</f>
        <v>0</v>
      </c>
      <c r="I507" s="112">
        <f t="shared" si="18"/>
        <v>0</v>
      </c>
      <c r="J507" s="34"/>
      <c r="K507" s="35"/>
      <c r="L507" s="36"/>
      <c r="M507" s="37">
        <f>E508+F507+F509</f>
        <v>0</v>
      </c>
      <c r="N507" s="38"/>
      <c r="O507" s="45">
        <f>F507+F508+E509</f>
        <v>0</v>
      </c>
      <c r="P507" s="50"/>
      <c r="Q507" s="55"/>
      <c r="R507" s="66"/>
      <c r="S507" s="71"/>
      <c r="T507" s="76">
        <f>E507+E508+F509</f>
        <v>0</v>
      </c>
    </row>
    <row r="508" spans="1:20" ht="18" x14ac:dyDescent="0.3">
      <c r="A508" s="202"/>
      <c r="B508" s="174" t="s">
        <v>516</v>
      </c>
      <c r="C508" s="129"/>
      <c r="D508" s="130" t="s">
        <v>555</v>
      </c>
      <c r="E508" s="61">
        <f t="shared" si="17"/>
        <v>0</v>
      </c>
      <c r="F508" s="62">
        <f t="shared" si="17"/>
        <v>0</v>
      </c>
      <c r="G508" s="145"/>
      <c r="I508" s="112">
        <f t="shared" si="18"/>
        <v>0</v>
      </c>
      <c r="J508" s="39"/>
      <c r="K508" s="19"/>
      <c r="L508" s="23"/>
      <c r="M508" s="29"/>
      <c r="N508" s="27"/>
      <c r="O508" s="25"/>
      <c r="P508" s="51"/>
      <c r="Q508" s="56"/>
      <c r="R508" s="67"/>
      <c r="S508" s="72"/>
      <c r="T508" s="77"/>
    </row>
    <row r="509" spans="1:20" ht="18.600000000000001" thickBot="1" x14ac:dyDescent="0.35">
      <c r="A509" s="203"/>
      <c r="B509" s="175" t="s">
        <v>517</v>
      </c>
      <c r="C509" s="131" t="s">
        <v>555</v>
      </c>
      <c r="D509" s="132"/>
      <c r="E509" s="61">
        <f t="shared" si="17"/>
        <v>0</v>
      </c>
      <c r="F509" s="62">
        <f t="shared" si="17"/>
        <v>0</v>
      </c>
      <c r="G509" s="145"/>
      <c r="I509" s="112">
        <f t="shared" si="18"/>
        <v>0</v>
      </c>
      <c r="J509" s="40"/>
      <c r="K509" s="41"/>
      <c r="L509" s="42"/>
      <c r="M509" s="43"/>
      <c r="N509" s="44"/>
      <c r="O509" s="46"/>
      <c r="P509" s="52"/>
      <c r="Q509" s="57"/>
      <c r="R509" s="68"/>
      <c r="S509" s="73"/>
      <c r="T509" s="78"/>
    </row>
    <row r="510" spans="1:20" ht="18" x14ac:dyDescent="0.3">
      <c r="A510" s="198">
        <v>156</v>
      </c>
      <c r="B510" s="176" t="s">
        <v>518</v>
      </c>
      <c r="C510" s="133"/>
      <c r="D510" s="134" t="s">
        <v>555</v>
      </c>
      <c r="E510" s="61">
        <f t="shared" si="17"/>
        <v>0</v>
      </c>
      <c r="F510" s="62">
        <f t="shared" si="17"/>
        <v>0</v>
      </c>
      <c r="G510" s="146">
        <f>E510+E511+E512</f>
        <v>0</v>
      </c>
      <c r="H510" s="112">
        <f>E510+E511+E512+F510+F511+F512</f>
        <v>0</v>
      </c>
      <c r="I510" s="112">
        <f t="shared" si="18"/>
        <v>0</v>
      </c>
      <c r="J510" s="90"/>
      <c r="K510" s="30">
        <f>E512+F510+F511</f>
        <v>0</v>
      </c>
      <c r="L510" s="31"/>
      <c r="M510" s="32"/>
      <c r="N510" s="33"/>
      <c r="O510" s="47"/>
      <c r="P510" s="53"/>
      <c r="Q510" s="58"/>
      <c r="R510" s="69"/>
      <c r="S510" s="74"/>
      <c r="T510" s="91"/>
    </row>
    <row r="511" spans="1:20" ht="18" x14ac:dyDescent="0.3">
      <c r="A511" s="199"/>
      <c r="B511" s="177" t="s">
        <v>519</v>
      </c>
      <c r="C511" s="135"/>
      <c r="D511" s="136"/>
      <c r="E511" s="61">
        <f t="shared" si="17"/>
        <v>0</v>
      </c>
      <c r="F511" s="62">
        <f t="shared" si="17"/>
        <v>0</v>
      </c>
      <c r="G511" s="145"/>
      <c r="I511" s="112">
        <f t="shared" si="18"/>
        <v>0</v>
      </c>
      <c r="J511" s="39"/>
      <c r="K511" s="19"/>
      <c r="L511" s="23"/>
      <c r="M511" s="29"/>
      <c r="N511" s="27"/>
      <c r="O511" s="25"/>
      <c r="P511" s="51"/>
      <c r="Q511" s="56"/>
      <c r="R511" s="67"/>
      <c r="S511" s="72"/>
      <c r="T511" s="77"/>
    </row>
    <row r="512" spans="1:20" ht="18.600000000000001" thickBot="1" x14ac:dyDescent="0.35">
      <c r="A512" s="200"/>
      <c r="B512" s="178" t="s">
        <v>520</v>
      </c>
      <c r="C512" s="137"/>
      <c r="D512" s="138"/>
      <c r="E512" s="61">
        <f t="shared" si="17"/>
        <v>0</v>
      </c>
      <c r="F512" s="62">
        <f t="shared" si="17"/>
        <v>0</v>
      </c>
      <c r="G512" s="145"/>
      <c r="I512" s="112">
        <f t="shared" si="18"/>
        <v>0</v>
      </c>
      <c r="J512" s="79"/>
      <c r="K512" s="80"/>
      <c r="L512" s="81"/>
      <c r="M512" s="82"/>
      <c r="N512" s="83"/>
      <c r="O512" s="84"/>
      <c r="P512" s="85"/>
      <c r="Q512" s="86"/>
      <c r="R512" s="87"/>
      <c r="S512" s="88"/>
      <c r="T512" s="89"/>
    </row>
    <row r="513" spans="1:20" ht="18" x14ac:dyDescent="0.3">
      <c r="A513" s="201">
        <v>157</v>
      </c>
      <c r="B513" s="173" t="s">
        <v>521</v>
      </c>
      <c r="C513" s="127"/>
      <c r="D513" s="128"/>
      <c r="E513" s="61">
        <f t="shared" si="17"/>
        <v>0</v>
      </c>
      <c r="F513" s="62">
        <f t="shared" si="17"/>
        <v>0</v>
      </c>
      <c r="G513" s="146">
        <f>E513+E514+E515</f>
        <v>0</v>
      </c>
      <c r="H513" s="112">
        <f>E513+E514+E515+F513+F514+F515</f>
        <v>0</v>
      </c>
      <c r="I513" s="112">
        <f t="shared" si="18"/>
        <v>0</v>
      </c>
      <c r="J513" s="34">
        <f>E513+E514</f>
        <v>0</v>
      </c>
      <c r="K513" s="35">
        <f>E514+F513+F515</f>
        <v>0</v>
      </c>
      <c r="L513" s="36"/>
      <c r="M513" s="37"/>
      <c r="N513" s="38"/>
      <c r="O513" s="45">
        <f>F513+F514+E515</f>
        <v>0</v>
      </c>
      <c r="P513" s="50"/>
      <c r="Q513" s="55"/>
      <c r="R513" s="66"/>
      <c r="S513" s="71"/>
      <c r="T513" s="76">
        <f>E513+F514+F515</f>
        <v>0</v>
      </c>
    </row>
    <row r="514" spans="1:20" ht="18" x14ac:dyDescent="0.3">
      <c r="A514" s="202"/>
      <c r="B514" s="174" t="s">
        <v>522</v>
      </c>
      <c r="C514" s="129"/>
      <c r="D514" s="130"/>
      <c r="E514" s="61">
        <f t="shared" si="17"/>
        <v>0</v>
      </c>
      <c r="F514" s="62">
        <f t="shared" si="17"/>
        <v>0</v>
      </c>
      <c r="G514" s="145"/>
      <c r="I514" s="112">
        <f t="shared" si="18"/>
        <v>0</v>
      </c>
      <c r="J514" s="39"/>
      <c r="K514" s="19"/>
      <c r="L514" s="23"/>
      <c r="M514" s="29"/>
      <c r="N514" s="27"/>
      <c r="O514" s="25"/>
      <c r="P514" s="51"/>
      <c r="Q514" s="56"/>
      <c r="R514" s="67"/>
      <c r="S514" s="72"/>
      <c r="T514" s="77"/>
    </row>
    <row r="515" spans="1:20" ht="18.600000000000001" thickBot="1" x14ac:dyDescent="0.35">
      <c r="A515" s="203"/>
      <c r="B515" s="175" t="s">
        <v>523</v>
      </c>
      <c r="C515" s="131" t="s">
        <v>555</v>
      </c>
      <c r="D515" s="132"/>
      <c r="E515" s="61">
        <f t="shared" si="17"/>
        <v>0</v>
      </c>
      <c r="F515" s="62">
        <f t="shared" si="17"/>
        <v>0</v>
      </c>
      <c r="G515" s="145"/>
      <c r="I515" s="112">
        <f t="shared" si="18"/>
        <v>0</v>
      </c>
      <c r="J515" s="40"/>
      <c r="K515" s="41"/>
      <c r="L515" s="42"/>
      <c r="M515" s="43"/>
      <c r="N515" s="44"/>
      <c r="O515" s="46"/>
      <c r="P515" s="52"/>
      <c r="Q515" s="57"/>
      <c r="R515" s="68"/>
      <c r="S515" s="73"/>
      <c r="T515" s="78"/>
    </row>
    <row r="516" spans="1:20" ht="18" x14ac:dyDescent="0.3">
      <c r="A516" s="198">
        <v>158</v>
      </c>
      <c r="B516" s="176" t="s">
        <v>524</v>
      </c>
      <c r="C516" s="133" t="s">
        <v>555</v>
      </c>
      <c r="D516" s="134"/>
      <c r="E516" s="61">
        <f t="shared" si="17"/>
        <v>0</v>
      </c>
      <c r="F516" s="62">
        <f t="shared" si="17"/>
        <v>0</v>
      </c>
      <c r="G516" s="146">
        <f>E516+E517+E518</f>
        <v>0</v>
      </c>
      <c r="H516" s="112">
        <f>E516+E517+E518+F516+F517+F518</f>
        <v>0</v>
      </c>
      <c r="I516" s="112">
        <f t="shared" si="18"/>
        <v>0</v>
      </c>
      <c r="J516" s="90"/>
      <c r="K516" s="30">
        <f>E517+F516+F518</f>
        <v>0</v>
      </c>
      <c r="L516" s="31"/>
      <c r="M516" s="32"/>
      <c r="N516" s="33"/>
      <c r="O516" s="47"/>
      <c r="P516" s="53"/>
      <c r="Q516" s="58"/>
      <c r="R516" s="69"/>
      <c r="S516" s="74"/>
      <c r="T516" s="91"/>
    </row>
    <row r="517" spans="1:20" ht="18" x14ac:dyDescent="0.3">
      <c r="A517" s="199"/>
      <c r="B517" s="177" t="s">
        <v>525</v>
      </c>
      <c r="C517" s="135"/>
      <c r="D517" s="136" t="s">
        <v>555</v>
      </c>
      <c r="E517" s="61">
        <f t="shared" si="17"/>
        <v>0</v>
      </c>
      <c r="F517" s="62">
        <f t="shared" si="17"/>
        <v>0</v>
      </c>
      <c r="G517" s="145"/>
      <c r="I517" s="112">
        <f t="shared" si="18"/>
        <v>0</v>
      </c>
      <c r="J517" s="39"/>
      <c r="K517" s="19"/>
      <c r="L517" s="23"/>
      <c r="M517" s="29"/>
      <c r="N517" s="27"/>
      <c r="O517" s="25"/>
      <c r="P517" s="51"/>
      <c r="Q517" s="56"/>
      <c r="R517" s="67"/>
      <c r="S517" s="72"/>
      <c r="T517" s="77"/>
    </row>
    <row r="518" spans="1:20" ht="18.600000000000001" thickBot="1" x14ac:dyDescent="0.35">
      <c r="A518" s="200"/>
      <c r="B518" s="178" t="s">
        <v>526</v>
      </c>
      <c r="C518" s="137"/>
      <c r="D518" s="138"/>
      <c r="E518" s="61">
        <f t="shared" si="17"/>
        <v>0</v>
      </c>
      <c r="F518" s="62">
        <f t="shared" si="17"/>
        <v>0</v>
      </c>
      <c r="G518" s="145"/>
      <c r="I518" s="112">
        <f t="shared" si="18"/>
        <v>0</v>
      </c>
      <c r="J518" s="79"/>
      <c r="K518" s="80"/>
      <c r="L518" s="81"/>
      <c r="M518" s="82"/>
      <c r="N518" s="83"/>
      <c r="O518" s="84"/>
      <c r="P518" s="85"/>
      <c r="Q518" s="86"/>
      <c r="R518" s="87"/>
      <c r="S518" s="88"/>
      <c r="T518" s="89"/>
    </row>
    <row r="519" spans="1:20" ht="18" x14ac:dyDescent="0.3">
      <c r="A519" s="201">
        <v>159</v>
      </c>
      <c r="B519" s="173" t="s">
        <v>527</v>
      </c>
      <c r="C519" s="127"/>
      <c r="D519" s="128"/>
      <c r="E519" s="61">
        <f t="shared" si="17"/>
        <v>0</v>
      </c>
      <c r="F519" s="62">
        <f t="shared" si="17"/>
        <v>0</v>
      </c>
      <c r="G519" s="146">
        <f>E519+E520+E521</f>
        <v>0</v>
      </c>
      <c r="H519" s="112">
        <f>E519+E520+E521+F519+F520+F521</f>
        <v>0</v>
      </c>
      <c r="I519" s="112">
        <f t="shared" si="18"/>
        <v>0</v>
      </c>
      <c r="J519" s="34"/>
      <c r="K519" s="35">
        <f>E519+F520+F521</f>
        <v>0</v>
      </c>
      <c r="L519" s="36"/>
      <c r="M519" s="37"/>
      <c r="N519" s="38"/>
      <c r="O519" s="45"/>
      <c r="P519" s="50"/>
      <c r="Q519" s="55"/>
      <c r="R519" s="66"/>
      <c r="S519" s="71"/>
      <c r="T519" s="76">
        <f>F519+F520+E521</f>
        <v>0</v>
      </c>
    </row>
    <row r="520" spans="1:20" ht="18" x14ac:dyDescent="0.3">
      <c r="A520" s="202"/>
      <c r="B520" s="174" t="s">
        <v>528</v>
      </c>
      <c r="C520" s="129"/>
      <c r="D520" s="130"/>
      <c r="E520" s="61">
        <f t="shared" si="17"/>
        <v>0</v>
      </c>
      <c r="F520" s="62">
        <f t="shared" si="17"/>
        <v>0</v>
      </c>
      <c r="G520" s="145"/>
      <c r="I520" s="112">
        <f t="shared" si="18"/>
        <v>0</v>
      </c>
      <c r="J520" s="39"/>
      <c r="K520" s="19"/>
      <c r="L520" s="23"/>
      <c r="M520" s="29"/>
      <c r="N520" s="27"/>
      <c r="O520" s="25"/>
      <c r="P520" s="51"/>
      <c r="Q520" s="56"/>
      <c r="R520" s="67"/>
      <c r="S520" s="72"/>
      <c r="T520" s="77"/>
    </row>
    <row r="521" spans="1:20" ht="18.600000000000001" thickBot="1" x14ac:dyDescent="0.35">
      <c r="A521" s="203"/>
      <c r="B521" s="175" t="s">
        <v>529</v>
      </c>
      <c r="C521" s="131"/>
      <c r="D521" s="132"/>
      <c r="E521" s="61">
        <f t="shared" si="17"/>
        <v>0</v>
      </c>
      <c r="F521" s="62">
        <f t="shared" si="17"/>
        <v>0</v>
      </c>
      <c r="G521" s="145"/>
      <c r="I521" s="112">
        <f t="shared" si="18"/>
        <v>0</v>
      </c>
      <c r="J521" s="40"/>
      <c r="K521" s="41"/>
      <c r="L521" s="42"/>
      <c r="M521" s="43"/>
      <c r="N521" s="44"/>
      <c r="O521" s="46"/>
      <c r="P521" s="52"/>
      <c r="Q521" s="57"/>
      <c r="R521" s="68"/>
      <c r="S521" s="73"/>
      <c r="T521" s="78"/>
    </row>
    <row r="522" spans="1:20" ht="18" x14ac:dyDescent="0.3">
      <c r="A522" s="198">
        <v>160</v>
      </c>
      <c r="B522" s="176" t="s">
        <v>530</v>
      </c>
      <c r="C522" s="133"/>
      <c r="D522" s="134" t="s">
        <v>555</v>
      </c>
      <c r="E522" s="61">
        <f t="shared" si="17"/>
        <v>0</v>
      </c>
      <c r="F522" s="62">
        <f t="shared" si="17"/>
        <v>0</v>
      </c>
      <c r="G522" s="146">
        <f>E522+E523+E524</f>
        <v>0</v>
      </c>
      <c r="H522" s="112">
        <f>E522+E523+E524+F522+F523+F524</f>
        <v>0</v>
      </c>
      <c r="I522" s="112">
        <f t="shared" si="18"/>
        <v>0</v>
      </c>
      <c r="J522" s="90"/>
      <c r="K522" s="30"/>
      <c r="L522" s="31"/>
      <c r="M522" s="32"/>
      <c r="N522" s="33"/>
      <c r="O522" s="47">
        <f>E524</f>
        <v>0</v>
      </c>
      <c r="P522" s="53">
        <f>F522+F523+E524</f>
        <v>0</v>
      </c>
      <c r="Q522" s="58">
        <f>F522+E523+F524</f>
        <v>0</v>
      </c>
      <c r="R522" s="69"/>
      <c r="S522" s="74"/>
      <c r="T522" s="91">
        <f>E522+F523+F524</f>
        <v>0</v>
      </c>
    </row>
    <row r="523" spans="1:20" ht="18" x14ac:dyDescent="0.3">
      <c r="A523" s="199"/>
      <c r="B523" s="177" t="s">
        <v>531</v>
      </c>
      <c r="C523" s="135"/>
      <c r="D523" s="136"/>
      <c r="E523" s="61">
        <f t="shared" si="17"/>
        <v>0</v>
      </c>
      <c r="F523" s="62">
        <f t="shared" si="17"/>
        <v>0</v>
      </c>
      <c r="G523" s="145"/>
      <c r="I523" s="112">
        <f t="shared" si="18"/>
        <v>0</v>
      </c>
      <c r="J523" s="39"/>
      <c r="K523" s="19"/>
      <c r="L523" s="23"/>
      <c r="M523" s="29"/>
      <c r="N523" s="27"/>
      <c r="O523" s="25"/>
      <c r="P523" s="51"/>
      <c r="Q523" s="56"/>
      <c r="R523" s="67"/>
      <c r="S523" s="72"/>
      <c r="T523" s="77"/>
    </row>
    <row r="524" spans="1:20" ht="18.600000000000001" thickBot="1" x14ac:dyDescent="0.35">
      <c r="A524" s="200"/>
      <c r="B524" s="178" t="s">
        <v>533</v>
      </c>
      <c r="C524" s="137" t="s">
        <v>555</v>
      </c>
      <c r="D524" s="138"/>
      <c r="E524" s="61">
        <f t="shared" si="17"/>
        <v>0</v>
      </c>
      <c r="F524" s="62">
        <f t="shared" si="17"/>
        <v>0</v>
      </c>
      <c r="G524" s="145"/>
      <c r="I524" s="112">
        <f t="shared" si="18"/>
        <v>0</v>
      </c>
      <c r="J524" s="79"/>
      <c r="K524" s="80"/>
      <c r="L524" s="81"/>
      <c r="M524" s="82"/>
      <c r="N524" s="83"/>
      <c r="O524" s="84"/>
      <c r="P524" s="85"/>
      <c r="Q524" s="86"/>
      <c r="R524" s="87"/>
      <c r="S524" s="88"/>
      <c r="T524" s="89"/>
    </row>
    <row r="525" spans="1:20" ht="18" x14ac:dyDescent="0.3">
      <c r="A525" s="201">
        <v>161</v>
      </c>
      <c r="B525" s="173" t="s">
        <v>532</v>
      </c>
      <c r="C525" s="127"/>
      <c r="D525" s="128" t="s">
        <v>555</v>
      </c>
      <c r="E525" s="61">
        <f t="shared" si="17"/>
        <v>0</v>
      </c>
      <c r="F525" s="62">
        <f t="shared" si="17"/>
        <v>0</v>
      </c>
      <c r="G525" s="146">
        <f>E525+E526+E527</f>
        <v>0</v>
      </c>
      <c r="H525" s="112">
        <f>E525+E526+E527+F525+F526+F527</f>
        <v>0</v>
      </c>
      <c r="I525" s="112">
        <f t="shared" si="18"/>
        <v>0</v>
      </c>
      <c r="J525" s="34"/>
      <c r="K525" s="35">
        <f>E526+F525+F527</f>
        <v>0</v>
      </c>
      <c r="L525" s="36"/>
      <c r="M525" s="37">
        <f>E525+F526+F527</f>
        <v>0</v>
      </c>
      <c r="N525" s="38"/>
      <c r="O525" s="45"/>
      <c r="P525" s="50"/>
      <c r="Q525" s="55"/>
      <c r="R525" s="66"/>
      <c r="S525" s="71"/>
      <c r="T525" s="76">
        <f>E525+F526+E527</f>
        <v>0</v>
      </c>
    </row>
    <row r="526" spans="1:20" ht="18" x14ac:dyDescent="0.3">
      <c r="A526" s="202"/>
      <c r="B526" s="174" t="s">
        <v>534</v>
      </c>
      <c r="C526" s="129"/>
      <c r="D526" s="130"/>
      <c r="E526" s="61">
        <f t="shared" si="17"/>
        <v>0</v>
      </c>
      <c r="F526" s="62">
        <f t="shared" si="17"/>
        <v>0</v>
      </c>
      <c r="G526" s="145"/>
      <c r="I526" s="112">
        <f t="shared" si="18"/>
        <v>0</v>
      </c>
      <c r="J526" s="39"/>
      <c r="K526" s="19"/>
      <c r="L526" s="23"/>
      <c r="M526" s="29"/>
      <c r="N526" s="27"/>
      <c r="O526" s="25"/>
      <c r="P526" s="51"/>
      <c r="Q526" s="56"/>
      <c r="R526" s="67"/>
      <c r="S526" s="72"/>
      <c r="T526" s="77"/>
    </row>
    <row r="527" spans="1:20" ht="18.600000000000001" thickBot="1" x14ac:dyDescent="0.35">
      <c r="A527" s="203"/>
      <c r="B527" s="175" t="s">
        <v>431</v>
      </c>
      <c r="C527" s="131" t="s">
        <v>555</v>
      </c>
      <c r="D527" s="132"/>
      <c r="E527" s="61">
        <f t="shared" si="17"/>
        <v>0</v>
      </c>
      <c r="F527" s="62">
        <f t="shared" si="17"/>
        <v>0</v>
      </c>
      <c r="G527" s="145"/>
      <c r="I527" s="112">
        <f t="shared" si="18"/>
        <v>0</v>
      </c>
      <c r="J527" s="40"/>
      <c r="K527" s="41"/>
      <c r="L527" s="42"/>
      <c r="M527" s="43"/>
      <c r="N527" s="44"/>
      <c r="O527" s="46"/>
      <c r="P527" s="52"/>
      <c r="Q527" s="57"/>
      <c r="R527" s="68"/>
      <c r="S527" s="73"/>
      <c r="T527" s="78"/>
    </row>
    <row r="528" spans="1:20" ht="18" x14ac:dyDescent="0.3">
      <c r="A528" s="198">
        <v>162</v>
      </c>
      <c r="B528" s="176" t="s">
        <v>535</v>
      </c>
      <c r="C528" s="133"/>
      <c r="D528" s="134"/>
      <c r="E528" s="61">
        <f t="shared" si="17"/>
        <v>0</v>
      </c>
      <c r="F528" s="62">
        <f t="shared" si="17"/>
        <v>0</v>
      </c>
      <c r="G528" s="146">
        <f>E528+E529+E530</f>
        <v>0</v>
      </c>
      <c r="H528" s="112">
        <f>E528+E529+E530+F528+F529+F530</f>
        <v>0</v>
      </c>
      <c r="I528" s="112">
        <f t="shared" si="18"/>
        <v>0</v>
      </c>
      <c r="J528" s="90">
        <f>E528+E530+F529</f>
        <v>0</v>
      </c>
      <c r="K528" s="30"/>
      <c r="L528" s="31"/>
      <c r="M528" s="32"/>
      <c r="N528" s="33"/>
      <c r="O528" s="47"/>
      <c r="P528" s="53"/>
      <c r="Q528" s="58"/>
      <c r="R528" s="69"/>
      <c r="S528" s="74"/>
      <c r="T528" s="91">
        <f>F528+F529+E530</f>
        <v>0</v>
      </c>
    </row>
    <row r="529" spans="1:20" ht="18" x14ac:dyDescent="0.3">
      <c r="A529" s="199"/>
      <c r="B529" s="177" t="s">
        <v>536</v>
      </c>
      <c r="C529" s="135"/>
      <c r="D529" s="136"/>
      <c r="E529" s="61">
        <f t="shared" si="17"/>
        <v>0</v>
      </c>
      <c r="F529" s="62">
        <f t="shared" si="17"/>
        <v>0</v>
      </c>
      <c r="G529" s="145"/>
      <c r="I529" s="112">
        <f t="shared" si="18"/>
        <v>0</v>
      </c>
      <c r="J529" s="39"/>
      <c r="K529" s="19"/>
      <c r="L529" s="23"/>
      <c r="M529" s="29"/>
      <c r="N529" s="27"/>
      <c r="O529" s="25"/>
      <c r="P529" s="51"/>
      <c r="Q529" s="56"/>
      <c r="R529" s="67"/>
      <c r="S529" s="72"/>
      <c r="T529" s="77"/>
    </row>
    <row r="530" spans="1:20" ht="18.600000000000001" thickBot="1" x14ac:dyDescent="0.35">
      <c r="A530" s="200"/>
      <c r="B530" s="178" t="s">
        <v>537</v>
      </c>
      <c r="C530" s="137"/>
      <c r="D530" s="138"/>
      <c r="E530" s="61">
        <f t="shared" si="17"/>
        <v>0</v>
      </c>
      <c r="F530" s="62">
        <f t="shared" si="17"/>
        <v>0</v>
      </c>
      <c r="G530" s="145"/>
      <c r="I530" s="112">
        <f t="shared" si="18"/>
        <v>0</v>
      </c>
      <c r="J530" s="79"/>
      <c r="K530" s="80"/>
      <c r="L530" s="81"/>
      <c r="M530" s="82"/>
      <c r="N530" s="83"/>
      <c r="O530" s="84"/>
      <c r="P530" s="85"/>
      <c r="Q530" s="86"/>
      <c r="R530" s="87"/>
      <c r="S530" s="88"/>
      <c r="T530" s="89"/>
    </row>
    <row r="531" spans="1:20" ht="18" x14ac:dyDescent="0.3">
      <c r="A531" s="201">
        <v>163</v>
      </c>
      <c r="B531" s="173" t="s">
        <v>538</v>
      </c>
      <c r="C531" s="127"/>
      <c r="D531" s="128"/>
      <c r="E531" s="61">
        <f t="shared" si="17"/>
        <v>0</v>
      </c>
      <c r="F531" s="62">
        <f t="shared" si="17"/>
        <v>0</v>
      </c>
      <c r="G531" s="146">
        <f>E531+E532+E533</f>
        <v>0</v>
      </c>
      <c r="H531" s="112">
        <f>E531+E532+E533+F531+F532+F533</f>
        <v>0</v>
      </c>
      <c r="I531" s="112">
        <f t="shared" si="18"/>
        <v>0</v>
      </c>
      <c r="J531" s="34"/>
      <c r="K531" s="35"/>
      <c r="L531" s="36"/>
      <c r="M531" s="37"/>
      <c r="N531" s="38"/>
      <c r="O531" s="45"/>
      <c r="P531" s="50">
        <f>F531+E532+F533</f>
        <v>0</v>
      </c>
      <c r="Q531" s="55"/>
      <c r="R531" s="66"/>
      <c r="S531" s="71">
        <f>F531+F532+E533</f>
        <v>0</v>
      </c>
      <c r="T531" s="76"/>
    </row>
    <row r="532" spans="1:20" ht="18" x14ac:dyDescent="0.3">
      <c r="A532" s="202"/>
      <c r="B532" s="174" t="s">
        <v>539</v>
      </c>
      <c r="C532" s="129"/>
      <c r="D532" s="130" t="s">
        <v>555</v>
      </c>
      <c r="E532" s="61">
        <f t="shared" si="17"/>
        <v>0</v>
      </c>
      <c r="F532" s="62">
        <f t="shared" si="17"/>
        <v>0</v>
      </c>
      <c r="G532" s="145"/>
      <c r="I532" s="112">
        <f t="shared" si="18"/>
        <v>0</v>
      </c>
      <c r="J532" s="39"/>
      <c r="K532" s="19"/>
      <c r="L532" s="23"/>
      <c r="M532" s="29"/>
      <c r="N532" s="27"/>
      <c r="O532" s="25"/>
      <c r="P532" s="51"/>
      <c r="Q532" s="56"/>
      <c r="R532" s="67"/>
      <c r="S532" s="72"/>
      <c r="T532" s="77"/>
    </row>
    <row r="533" spans="1:20" ht="18.600000000000001" thickBot="1" x14ac:dyDescent="0.35">
      <c r="A533" s="203"/>
      <c r="B533" s="175" t="s">
        <v>540</v>
      </c>
      <c r="C533" s="131"/>
      <c r="D533" s="132"/>
      <c r="E533" s="61">
        <f t="shared" si="17"/>
        <v>0</v>
      </c>
      <c r="F533" s="62">
        <f t="shared" si="17"/>
        <v>0</v>
      </c>
      <c r="G533" s="145"/>
      <c r="I533" s="112">
        <f t="shared" si="18"/>
        <v>0</v>
      </c>
      <c r="J533" s="40"/>
      <c r="K533" s="41"/>
      <c r="L533" s="42"/>
      <c r="M533" s="43"/>
      <c r="N533" s="44"/>
      <c r="O533" s="46"/>
      <c r="P533" s="52"/>
      <c r="Q533" s="57"/>
      <c r="R533" s="68"/>
      <c r="S533" s="73"/>
      <c r="T533" s="78"/>
    </row>
    <row r="534" spans="1:20" ht="18" x14ac:dyDescent="0.3">
      <c r="A534" s="198">
        <v>164</v>
      </c>
      <c r="B534" s="176" t="s">
        <v>541</v>
      </c>
      <c r="C534" s="133"/>
      <c r="D534" s="134" t="s">
        <v>555</v>
      </c>
      <c r="E534" s="61">
        <f t="shared" si="17"/>
        <v>0</v>
      </c>
      <c r="F534" s="62">
        <f t="shared" si="17"/>
        <v>0</v>
      </c>
      <c r="G534" s="146">
        <f>E534+E535+E536</f>
        <v>0</v>
      </c>
      <c r="H534" s="112">
        <f>E534+E535+E536+F534+F535+F536</f>
        <v>0</v>
      </c>
      <c r="I534" s="112">
        <f t="shared" si="18"/>
        <v>0</v>
      </c>
      <c r="J534" s="90"/>
      <c r="K534" s="30"/>
      <c r="L534" s="31">
        <f>E536+F534+F535</f>
        <v>0</v>
      </c>
      <c r="M534" s="32">
        <f>E534+F535+F536</f>
        <v>0</v>
      </c>
      <c r="N534" s="33"/>
      <c r="O534" s="47"/>
      <c r="P534" s="53"/>
      <c r="Q534" s="58"/>
      <c r="R534" s="69"/>
      <c r="S534" s="74"/>
      <c r="T534" s="91"/>
    </row>
    <row r="535" spans="1:20" ht="18" x14ac:dyDescent="0.3">
      <c r="A535" s="199"/>
      <c r="B535" s="177" t="s">
        <v>306</v>
      </c>
      <c r="C535" s="135"/>
      <c r="D535" s="136"/>
      <c r="E535" s="61">
        <f t="shared" si="17"/>
        <v>0</v>
      </c>
      <c r="F535" s="62">
        <f t="shared" si="17"/>
        <v>0</v>
      </c>
      <c r="G535" s="145"/>
      <c r="I535" s="112">
        <f t="shared" si="18"/>
        <v>0</v>
      </c>
      <c r="J535" s="39"/>
      <c r="K535" s="19"/>
      <c r="L535" s="23"/>
      <c r="M535" s="29"/>
      <c r="N535" s="27"/>
      <c r="O535" s="25"/>
      <c r="P535" s="51"/>
      <c r="Q535" s="56"/>
      <c r="R535" s="67"/>
      <c r="S535" s="72"/>
      <c r="T535" s="77"/>
    </row>
    <row r="536" spans="1:20" ht="18.600000000000001" thickBot="1" x14ac:dyDescent="0.35">
      <c r="A536" s="200"/>
      <c r="B536" s="178" t="s">
        <v>542</v>
      </c>
      <c r="C536" s="137"/>
      <c r="D536" s="138"/>
      <c r="E536" s="61">
        <f t="shared" si="17"/>
        <v>0</v>
      </c>
      <c r="F536" s="62">
        <f t="shared" si="17"/>
        <v>0</v>
      </c>
      <c r="G536" s="145"/>
      <c r="I536" s="112">
        <f t="shared" si="18"/>
        <v>0</v>
      </c>
      <c r="J536" s="79"/>
      <c r="K536" s="80"/>
      <c r="L536" s="81"/>
      <c r="M536" s="82"/>
      <c r="N536" s="83"/>
      <c r="O536" s="84"/>
      <c r="P536" s="85"/>
      <c r="Q536" s="86"/>
      <c r="R536" s="87"/>
      <c r="S536" s="88"/>
      <c r="T536" s="89"/>
    </row>
    <row r="537" spans="1:20" ht="18" x14ac:dyDescent="0.3">
      <c r="A537" s="201">
        <v>165</v>
      </c>
      <c r="B537" s="173" t="s">
        <v>543</v>
      </c>
      <c r="C537" s="127"/>
      <c r="D537" s="128"/>
      <c r="E537" s="61">
        <f t="shared" si="17"/>
        <v>0</v>
      </c>
      <c r="F537" s="62">
        <f t="shared" si="17"/>
        <v>0</v>
      </c>
      <c r="G537" s="146">
        <f>E537+E538+E539</f>
        <v>0</v>
      </c>
      <c r="H537" s="112">
        <f>E537+E538+E539+F537+F538+F539</f>
        <v>0</v>
      </c>
      <c r="I537" s="112">
        <f t="shared" si="18"/>
        <v>0</v>
      </c>
      <c r="J537" s="34"/>
      <c r="K537" s="35"/>
      <c r="L537" s="36"/>
      <c r="M537" s="37"/>
      <c r="N537" s="38"/>
      <c r="O537" s="45"/>
      <c r="P537" s="50">
        <f>F537+E538+F539</f>
        <v>0</v>
      </c>
      <c r="Q537" s="55"/>
      <c r="R537" s="66">
        <f>F537+F538+E539</f>
        <v>0</v>
      </c>
      <c r="S537" s="71"/>
      <c r="T537" s="76"/>
    </row>
    <row r="538" spans="1:20" ht="18" x14ac:dyDescent="0.3">
      <c r="A538" s="202"/>
      <c r="B538" s="174" t="s">
        <v>544</v>
      </c>
      <c r="C538" s="129"/>
      <c r="D538" s="130"/>
      <c r="E538" s="61">
        <f t="shared" si="17"/>
        <v>0</v>
      </c>
      <c r="F538" s="62">
        <f t="shared" si="17"/>
        <v>0</v>
      </c>
      <c r="G538" s="145"/>
      <c r="I538" s="112">
        <f t="shared" si="18"/>
        <v>0</v>
      </c>
      <c r="J538" s="39"/>
      <c r="K538" s="19"/>
      <c r="L538" s="23"/>
      <c r="M538" s="29"/>
      <c r="N538" s="27"/>
      <c r="O538" s="25"/>
      <c r="P538" s="51"/>
      <c r="Q538" s="56"/>
      <c r="R538" s="67"/>
      <c r="S538" s="72"/>
      <c r="T538" s="77"/>
    </row>
    <row r="539" spans="1:20" ht="18.600000000000001" thickBot="1" x14ac:dyDescent="0.35">
      <c r="A539" s="203"/>
      <c r="B539" s="175" t="s">
        <v>545</v>
      </c>
      <c r="C539" s="131"/>
      <c r="D539" s="132"/>
      <c r="E539" s="61">
        <f t="shared" si="17"/>
        <v>0</v>
      </c>
      <c r="F539" s="62">
        <f t="shared" si="17"/>
        <v>0</v>
      </c>
      <c r="G539" s="145"/>
      <c r="I539" s="112">
        <f t="shared" si="18"/>
        <v>0</v>
      </c>
      <c r="J539" s="40"/>
      <c r="K539" s="41"/>
      <c r="L539" s="42"/>
      <c r="M539" s="43"/>
      <c r="N539" s="44"/>
      <c r="O539" s="46"/>
      <c r="P539" s="52"/>
      <c r="Q539" s="57"/>
      <c r="R539" s="68"/>
      <c r="S539" s="73"/>
      <c r="T539" s="78"/>
    </row>
    <row r="540" spans="1:20" ht="18" x14ac:dyDescent="0.3">
      <c r="A540" s="198">
        <v>166</v>
      </c>
      <c r="B540" s="176" t="s">
        <v>546</v>
      </c>
      <c r="C540" s="133" t="s">
        <v>555</v>
      </c>
      <c r="D540" s="134"/>
      <c r="E540" s="61">
        <f t="shared" si="17"/>
        <v>0</v>
      </c>
      <c r="F540" s="62">
        <f t="shared" si="17"/>
        <v>0</v>
      </c>
      <c r="G540" s="146">
        <f>E540+E541+E542</f>
        <v>0</v>
      </c>
      <c r="H540" s="112">
        <f>E540+E541+E542+F540+F541+F542</f>
        <v>0</v>
      </c>
      <c r="I540" s="112">
        <f t="shared" si="18"/>
        <v>0</v>
      </c>
      <c r="J540" s="90">
        <f>E540+F541+F542</f>
        <v>0</v>
      </c>
      <c r="K540" s="30"/>
      <c r="L540" s="31"/>
      <c r="M540" s="32"/>
      <c r="N540" s="33"/>
      <c r="O540" s="47"/>
      <c r="P540" s="53"/>
      <c r="Q540" s="58"/>
      <c r="R540" s="69"/>
      <c r="S540" s="74"/>
      <c r="T540" s="91"/>
    </row>
    <row r="541" spans="1:20" ht="18" x14ac:dyDescent="0.3">
      <c r="A541" s="199"/>
      <c r="B541" s="177" t="s">
        <v>547</v>
      </c>
      <c r="C541" s="135"/>
      <c r="D541" s="136"/>
      <c r="E541" s="61">
        <f t="shared" si="17"/>
        <v>0</v>
      </c>
      <c r="F541" s="62">
        <f t="shared" si="17"/>
        <v>0</v>
      </c>
      <c r="G541" s="145"/>
      <c r="I541" s="112">
        <f t="shared" si="18"/>
        <v>0</v>
      </c>
      <c r="J541" s="39"/>
      <c r="K541" s="19"/>
      <c r="L541" s="23"/>
      <c r="M541" s="29"/>
      <c r="N541" s="27"/>
      <c r="O541" s="25"/>
      <c r="P541" s="51"/>
      <c r="Q541" s="56"/>
      <c r="R541" s="67"/>
      <c r="S541" s="72"/>
      <c r="T541" s="77"/>
    </row>
    <row r="542" spans="1:20" ht="18.600000000000001" thickBot="1" x14ac:dyDescent="0.35">
      <c r="A542" s="200"/>
      <c r="B542" s="178" t="s">
        <v>548</v>
      </c>
      <c r="C542" s="137"/>
      <c r="D542" s="138"/>
      <c r="E542" s="61">
        <f t="shared" si="17"/>
        <v>0</v>
      </c>
      <c r="F542" s="62">
        <f t="shared" si="17"/>
        <v>0</v>
      </c>
      <c r="G542" s="145"/>
      <c r="I542" s="112">
        <f t="shared" si="18"/>
        <v>0</v>
      </c>
      <c r="J542" s="79"/>
      <c r="K542" s="80"/>
      <c r="L542" s="81"/>
      <c r="M542" s="82"/>
      <c r="N542" s="83"/>
      <c r="O542" s="84"/>
      <c r="P542" s="85"/>
      <c r="Q542" s="86"/>
      <c r="R542" s="87"/>
      <c r="S542" s="88"/>
      <c r="T542" s="89"/>
    </row>
    <row r="543" spans="1:20" ht="18" x14ac:dyDescent="0.3">
      <c r="A543" s="201">
        <v>167</v>
      </c>
      <c r="B543" s="173" t="s">
        <v>549</v>
      </c>
      <c r="C543" s="127" t="s">
        <v>555</v>
      </c>
      <c r="D543" s="128"/>
      <c r="E543" s="61">
        <f t="shared" si="17"/>
        <v>0</v>
      </c>
      <c r="F543" s="62">
        <f t="shared" si="17"/>
        <v>0</v>
      </c>
      <c r="G543" s="146">
        <f>E543+E544+E545</f>
        <v>0</v>
      </c>
      <c r="H543" s="112">
        <f>E543+E544+E545+F543+F544+F545</f>
        <v>0</v>
      </c>
      <c r="I543" s="112">
        <f t="shared" si="18"/>
        <v>0</v>
      </c>
      <c r="J543" s="34"/>
      <c r="K543" s="35"/>
      <c r="L543" s="36">
        <f>E543+F544+F545</f>
        <v>0</v>
      </c>
      <c r="M543" s="37"/>
      <c r="N543" s="38">
        <f>F543+F544+E545</f>
        <v>0</v>
      </c>
      <c r="O543" s="45"/>
      <c r="P543" s="50">
        <f>F543+E544+F545</f>
        <v>0</v>
      </c>
      <c r="Q543" s="55"/>
      <c r="R543" s="66"/>
      <c r="S543" s="71"/>
      <c r="T543" s="76"/>
    </row>
    <row r="544" spans="1:20" ht="18" x14ac:dyDescent="0.3">
      <c r="A544" s="202"/>
      <c r="B544" s="174" t="s">
        <v>550</v>
      </c>
      <c r="C544" s="129"/>
      <c r="D544" s="130" t="s">
        <v>555</v>
      </c>
      <c r="E544" s="61">
        <f t="shared" si="17"/>
        <v>0</v>
      </c>
      <c r="F544" s="62">
        <f t="shared" si="17"/>
        <v>0</v>
      </c>
      <c r="G544" s="145"/>
      <c r="I544" s="112">
        <f t="shared" si="18"/>
        <v>0</v>
      </c>
      <c r="J544" s="39"/>
      <c r="K544" s="19"/>
      <c r="L544" s="23"/>
      <c r="M544" s="29"/>
      <c r="N544" s="27"/>
      <c r="O544" s="25"/>
      <c r="P544" s="51"/>
      <c r="Q544" s="56"/>
      <c r="R544" s="67"/>
      <c r="S544" s="72"/>
      <c r="T544" s="77"/>
    </row>
    <row r="545" spans="1:20" ht="18.600000000000001" thickBot="1" x14ac:dyDescent="0.35">
      <c r="A545" s="203"/>
      <c r="B545" s="175" t="s">
        <v>551</v>
      </c>
      <c r="C545" s="131"/>
      <c r="D545" s="132"/>
      <c r="E545" s="61">
        <f t="shared" si="17"/>
        <v>0</v>
      </c>
      <c r="F545" s="62">
        <f t="shared" si="17"/>
        <v>0</v>
      </c>
      <c r="G545" s="145"/>
      <c r="I545" s="112">
        <f t="shared" si="18"/>
        <v>0</v>
      </c>
      <c r="J545" s="40"/>
      <c r="K545" s="41"/>
      <c r="L545" s="42"/>
      <c r="M545" s="43"/>
      <c r="N545" s="44"/>
      <c r="O545" s="46"/>
      <c r="P545" s="52"/>
      <c r="Q545" s="57"/>
      <c r="R545" s="68"/>
      <c r="S545" s="73"/>
      <c r="T545" s="78"/>
    </row>
    <row r="546" spans="1:20" ht="18" x14ac:dyDescent="0.3">
      <c r="A546" s="198">
        <v>168</v>
      </c>
      <c r="B546" s="176" t="s">
        <v>552</v>
      </c>
      <c r="C546" s="133"/>
      <c r="D546" s="134"/>
      <c r="E546" s="61">
        <f t="shared" si="17"/>
        <v>0</v>
      </c>
      <c r="F546" s="62">
        <f t="shared" si="17"/>
        <v>0</v>
      </c>
      <c r="G546" s="146">
        <f>E546+E547+E548</f>
        <v>0</v>
      </c>
      <c r="H546" s="112">
        <f>E546+E547+E548+F546+F547+F548</f>
        <v>0</v>
      </c>
      <c r="I546" s="112">
        <f t="shared" si="18"/>
        <v>0</v>
      </c>
      <c r="J546" s="90"/>
      <c r="K546" s="30"/>
      <c r="L546" s="31">
        <f>E546+F547+F548</f>
        <v>0</v>
      </c>
      <c r="M546" s="32"/>
      <c r="N546" s="33"/>
      <c r="O546" s="47"/>
      <c r="P546" s="53"/>
      <c r="Q546" s="58"/>
      <c r="R546" s="69"/>
      <c r="S546" s="74">
        <f>F546+E547+F548</f>
        <v>0</v>
      </c>
      <c r="T546" s="91">
        <f>F546+F547+E548</f>
        <v>0</v>
      </c>
    </row>
    <row r="547" spans="1:20" ht="18" x14ac:dyDescent="0.3">
      <c r="A547" s="199"/>
      <c r="B547" s="177" t="s">
        <v>553</v>
      </c>
      <c r="C547" s="135"/>
      <c r="D547" s="136" t="s">
        <v>555</v>
      </c>
      <c r="E547" s="61">
        <f t="shared" si="17"/>
        <v>0</v>
      </c>
      <c r="F547" s="62">
        <f t="shared" si="17"/>
        <v>0</v>
      </c>
      <c r="G547" s="145"/>
      <c r="I547" s="112">
        <f t="shared" si="18"/>
        <v>0</v>
      </c>
      <c r="J547" s="39"/>
      <c r="K547" s="19"/>
      <c r="L547" s="23"/>
      <c r="M547" s="29"/>
      <c r="N547" s="27"/>
      <c r="O547" s="25"/>
      <c r="P547" s="51"/>
      <c r="Q547" s="56"/>
      <c r="R547" s="67"/>
      <c r="S547" s="72"/>
      <c r="T547" s="77"/>
    </row>
    <row r="548" spans="1:20" ht="18.600000000000001" thickBot="1" x14ac:dyDescent="0.35">
      <c r="A548" s="200"/>
      <c r="B548" s="178" t="s">
        <v>554</v>
      </c>
      <c r="C548" s="137"/>
      <c r="D548" s="138"/>
      <c r="E548" s="63">
        <f t="shared" si="17"/>
        <v>0</v>
      </c>
      <c r="F548" s="64">
        <f t="shared" si="17"/>
        <v>0</v>
      </c>
      <c r="G548" s="145"/>
      <c r="I548" s="112">
        <f t="shared" si="18"/>
        <v>0</v>
      </c>
      <c r="J548" s="40"/>
      <c r="K548" s="41"/>
      <c r="L548" s="42"/>
      <c r="M548" s="43"/>
      <c r="N548" s="44"/>
      <c r="O548" s="46"/>
      <c r="P548" s="52"/>
      <c r="Q548" s="57"/>
      <c r="R548" s="68"/>
      <c r="S548" s="73"/>
      <c r="T548" s="78"/>
    </row>
    <row r="549" spans="1:20" ht="18.600000000000001" thickBot="1" x14ac:dyDescent="0.35">
      <c r="B549"/>
      <c r="J549" s="92">
        <f t="shared" ref="J549:T549" si="19">SUM(J45:J548)</f>
        <v>0</v>
      </c>
      <c r="K549" s="93">
        <f t="shared" si="19"/>
        <v>0</v>
      </c>
      <c r="L549" s="94">
        <f t="shared" si="19"/>
        <v>0</v>
      </c>
      <c r="M549" s="95">
        <f t="shared" si="19"/>
        <v>0</v>
      </c>
      <c r="N549" s="96">
        <f t="shared" si="19"/>
        <v>0</v>
      </c>
      <c r="O549" s="97">
        <f t="shared" si="19"/>
        <v>0</v>
      </c>
      <c r="P549" s="98">
        <f>SUM(P45:P548)</f>
        <v>0</v>
      </c>
      <c r="Q549" s="99">
        <f t="shared" si="19"/>
        <v>0</v>
      </c>
      <c r="R549" s="100">
        <f t="shared" si="19"/>
        <v>0</v>
      </c>
      <c r="S549" s="101">
        <f t="shared" si="19"/>
        <v>0</v>
      </c>
      <c r="T549" s="102">
        <f t="shared" si="19"/>
        <v>0</v>
      </c>
    </row>
    <row r="550" spans="1:20" x14ac:dyDescent="0.3">
      <c r="B550" s="157"/>
    </row>
    <row r="551" spans="1:20" x14ac:dyDescent="0.3">
      <c r="B551"/>
    </row>
    <row r="552" spans="1:20" x14ac:dyDescent="0.3">
      <c r="B552"/>
    </row>
    <row r="553" spans="1:20" x14ac:dyDescent="0.3">
      <c r="B553"/>
    </row>
    <row r="554" spans="1:20" x14ac:dyDescent="0.3">
      <c r="B554"/>
    </row>
    <row r="555" spans="1:20" x14ac:dyDescent="0.3">
      <c r="B555"/>
    </row>
    <row r="556" spans="1:20" x14ac:dyDescent="0.3">
      <c r="B556"/>
    </row>
    <row r="557" spans="1:20" x14ac:dyDescent="0.3">
      <c r="B557"/>
    </row>
    <row r="558" spans="1:20" x14ac:dyDescent="0.3">
      <c r="B558"/>
    </row>
    <row r="559" spans="1:20" x14ac:dyDescent="0.3">
      <c r="B559"/>
    </row>
    <row r="560" spans="1:20" x14ac:dyDescent="0.3">
      <c r="B560"/>
    </row>
    <row r="561" spans="2:2" x14ac:dyDescent="0.3">
      <c r="B561"/>
    </row>
    <row r="562" spans="2:2" x14ac:dyDescent="0.3">
      <c r="B562"/>
    </row>
    <row r="563" spans="2:2" x14ac:dyDescent="0.3">
      <c r="B563"/>
    </row>
    <row r="564" spans="2:2" x14ac:dyDescent="0.3">
      <c r="B564"/>
    </row>
    <row r="565" spans="2:2" x14ac:dyDescent="0.3">
      <c r="B565"/>
    </row>
    <row r="566" spans="2:2" x14ac:dyDescent="0.3">
      <c r="B566"/>
    </row>
    <row r="567" spans="2:2" x14ac:dyDescent="0.3">
      <c r="B567"/>
    </row>
    <row r="568" spans="2:2" x14ac:dyDescent="0.3">
      <c r="B568"/>
    </row>
    <row r="569" spans="2:2" x14ac:dyDescent="0.3">
      <c r="B569"/>
    </row>
    <row r="570" spans="2:2" x14ac:dyDescent="0.3">
      <c r="B570"/>
    </row>
    <row r="571" spans="2:2" x14ac:dyDescent="0.3">
      <c r="B571"/>
    </row>
    <row r="572" spans="2:2" x14ac:dyDescent="0.3">
      <c r="B572"/>
    </row>
    <row r="573" spans="2:2" x14ac:dyDescent="0.3">
      <c r="B573"/>
    </row>
    <row r="574" spans="2:2" x14ac:dyDescent="0.3">
      <c r="B574"/>
    </row>
    <row r="575" spans="2:2" x14ac:dyDescent="0.3">
      <c r="B575"/>
    </row>
    <row r="576" spans="2:2" x14ac:dyDescent="0.3">
      <c r="B576"/>
    </row>
    <row r="577" spans="2:2" x14ac:dyDescent="0.3">
      <c r="B577"/>
    </row>
    <row r="578" spans="2:2" x14ac:dyDescent="0.3">
      <c r="B578"/>
    </row>
    <row r="579" spans="2:2" x14ac:dyDescent="0.3">
      <c r="B579"/>
    </row>
    <row r="580" spans="2:2" x14ac:dyDescent="0.3">
      <c r="B580"/>
    </row>
    <row r="581" spans="2:2" x14ac:dyDescent="0.3">
      <c r="B581"/>
    </row>
    <row r="582" spans="2:2" x14ac:dyDescent="0.3">
      <c r="B582"/>
    </row>
    <row r="583" spans="2:2" x14ac:dyDescent="0.3">
      <c r="B583"/>
    </row>
    <row r="584" spans="2:2" x14ac:dyDescent="0.3">
      <c r="B584"/>
    </row>
    <row r="585" spans="2:2" x14ac:dyDescent="0.3">
      <c r="B585"/>
    </row>
    <row r="586" spans="2:2" x14ac:dyDescent="0.3">
      <c r="B586"/>
    </row>
    <row r="587" spans="2:2" x14ac:dyDescent="0.3">
      <c r="B587"/>
    </row>
    <row r="588" spans="2:2" x14ac:dyDescent="0.3">
      <c r="B588"/>
    </row>
    <row r="589" spans="2:2" x14ac:dyDescent="0.3">
      <c r="B589"/>
    </row>
    <row r="590" spans="2:2" x14ac:dyDescent="0.3">
      <c r="B590"/>
    </row>
    <row r="591" spans="2:2" x14ac:dyDescent="0.3">
      <c r="B591"/>
    </row>
    <row r="592" spans="2:2" x14ac:dyDescent="0.3">
      <c r="B592"/>
    </row>
    <row r="593" spans="2:2" x14ac:dyDescent="0.3">
      <c r="B593"/>
    </row>
    <row r="594" spans="2:2" x14ac:dyDescent="0.3">
      <c r="B594"/>
    </row>
    <row r="595" spans="2:2" x14ac:dyDescent="0.3">
      <c r="B595"/>
    </row>
    <row r="596" spans="2:2" x14ac:dyDescent="0.3">
      <c r="B596"/>
    </row>
    <row r="597" spans="2:2" x14ac:dyDescent="0.3">
      <c r="B597"/>
    </row>
    <row r="598" spans="2:2" x14ac:dyDescent="0.3">
      <c r="B598"/>
    </row>
    <row r="599" spans="2:2" x14ac:dyDescent="0.3">
      <c r="B599"/>
    </row>
    <row r="600" spans="2:2" x14ac:dyDescent="0.3">
      <c r="B600"/>
    </row>
    <row r="601" spans="2:2" x14ac:dyDescent="0.3">
      <c r="B601"/>
    </row>
    <row r="602" spans="2:2" x14ac:dyDescent="0.3">
      <c r="B602"/>
    </row>
  </sheetData>
  <sheetProtection algorithmName="SHA-512" hashValue="63U+SiNUwQt3PA8EkKVtmwfdSqWpsIy6STrpBbvVms02qChtBAoxzaBryu54nmxUcE9fNplGTvM903W66ZBc3Q==" saltValue="YVZS81prxq4Ht/iWboV92g==" spinCount="100000" sheet="1" selectLockedCells="1"/>
  <mergeCells count="207">
    <mergeCell ref="A29:D29"/>
    <mergeCell ref="A27:D27"/>
    <mergeCell ref="A28:D28"/>
    <mergeCell ref="A30:D30"/>
    <mergeCell ref="A42:D42"/>
    <mergeCell ref="A6:D6"/>
    <mergeCell ref="A7:D7"/>
    <mergeCell ref="A8:D8"/>
    <mergeCell ref="A10:D10"/>
    <mergeCell ref="A11:D11"/>
    <mergeCell ref="A25:D25"/>
    <mergeCell ref="A26:D26"/>
    <mergeCell ref="A13:D13"/>
    <mergeCell ref="A14:D14"/>
    <mergeCell ref="A15:D15"/>
    <mergeCell ref="A12:D12"/>
    <mergeCell ref="A16:D16"/>
    <mergeCell ref="A17:D17"/>
    <mergeCell ref="A18:D18"/>
    <mergeCell ref="A24:D24"/>
    <mergeCell ref="A19:D19"/>
    <mergeCell ref="A20:D20"/>
    <mergeCell ref="A21:D21"/>
    <mergeCell ref="A22:D22"/>
    <mergeCell ref="A23:D23"/>
    <mergeCell ref="A543:A545"/>
    <mergeCell ref="A546:A548"/>
    <mergeCell ref="A525:A527"/>
    <mergeCell ref="A528:A530"/>
    <mergeCell ref="A531:A533"/>
    <mergeCell ref="A534:A536"/>
    <mergeCell ref="A537:A539"/>
    <mergeCell ref="A540:A542"/>
    <mergeCell ref="A507:A509"/>
    <mergeCell ref="A510:A512"/>
    <mergeCell ref="A513:A515"/>
    <mergeCell ref="A516:A518"/>
    <mergeCell ref="A519:A521"/>
    <mergeCell ref="A522:A524"/>
    <mergeCell ref="A489:A491"/>
    <mergeCell ref="A492:A494"/>
    <mergeCell ref="A495:A497"/>
    <mergeCell ref="A498:A500"/>
    <mergeCell ref="A501:A503"/>
    <mergeCell ref="A504:A506"/>
    <mergeCell ref="A471:A473"/>
    <mergeCell ref="A474:A476"/>
    <mergeCell ref="A477:A479"/>
    <mergeCell ref="A480:A482"/>
    <mergeCell ref="A483:A485"/>
    <mergeCell ref="A486:A488"/>
    <mergeCell ref="A453:A455"/>
    <mergeCell ref="A456:A458"/>
    <mergeCell ref="A459:A461"/>
    <mergeCell ref="A462:A464"/>
    <mergeCell ref="A465:A467"/>
    <mergeCell ref="A468:A470"/>
    <mergeCell ref="A435:A437"/>
    <mergeCell ref="A438:A440"/>
    <mergeCell ref="A441:A443"/>
    <mergeCell ref="A444:A446"/>
    <mergeCell ref="A447:A449"/>
    <mergeCell ref="A450:A452"/>
    <mergeCell ref="A417:A419"/>
    <mergeCell ref="A420:A422"/>
    <mergeCell ref="A423:A425"/>
    <mergeCell ref="A426:A428"/>
    <mergeCell ref="A429:A431"/>
    <mergeCell ref="A432:A434"/>
    <mergeCell ref="A399:A401"/>
    <mergeCell ref="A402:A404"/>
    <mergeCell ref="A405:A407"/>
    <mergeCell ref="A408:A410"/>
    <mergeCell ref="A411:A413"/>
    <mergeCell ref="A414:A416"/>
    <mergeCell ref="A381:A383"/>
    <mergeCell ref="A384:A386"/>
    <mergeCell ref="A387:A389"/>
    <mergeCell ref="A390:A392"/>
    <mergeCell ref="A393:A395"/>
    <mergeCell ref="A396:A398"/>
    <mergeCell ref="A363:A365"/>
    <mergeCell ref="A366:A368"/>
    <mergeCell ref="A369:A371"/>
    <mergeCell ref="A372:A374"/>
    <mergeCell ref="A375:A377"/>
    <mergeCell ref="A378:A380"/>
    <mergeCell ref="A345:A347"/>
    <mergeCell ref="A348:A350"/>
    <mergeCell ref="A351:A353"/>
    <mergeCell ref="A354:A356"/>
    <mergeCell ref="A357:A359"/>
    <mergeCell ref="A360:A362"/>
    <mergeCell ref="A327:A329"/>
    <mergeCell ref="A330:A332"/>
    <mergeCell ref="A333:A335"/>
    <mergeCell ref="A336:A338"/>
    <mergeCell ref="A339:A341"/>
    <mergeCell ref="A342:A344"/>
    <mergeCell ref="A309:A311"/>
    <mergeCell ref="A312:A314"/>
    <mergeCell ref="A315:A317"/>
    <mergeCell ref="A318:A320"/>
    <mergeCell ref="A321:A323"/>
    <mergeCell ref="A324:A326"/>
    <mergeCell ref="A294:A296"/>
    <mergeCell ref="A297:A299"/>
    <mergeCell ref="A300:A302"/>
    <mergeCell ref="A303:A305"/>
    <mergeCell ref="A306:A308"/>
    <mergeCell ref="A231:A233"/>
    <mergeCell ref="A234:A236"/>
    <mergeCell ref="A237:A239"/>
    <mergeCell ref="A276:A278"/>
    <mergeCell ref="A279:A281"/>
    <mergeCell ref="A282:A284"/>
    <mergeCell ref="A285:A287"/>
    <mergeCell ref="A288:A290"/>
    <mergeCell ref="A291:A293"/>
    <mergeCell ref="A258:A260"/>
    <mergeCell ref="A261:A263"/>
    <mergeCell ref="A264:A266"/>
    <mergeCell ref="A267:A269"/>
    <mergeCell ref="A270:A272"/>
    <mergeCell ref="A273:A275"/>
    <mergeCell ref="A240:A242"/>
    <mergeCell ref="A243:A245"/>
    <mergeCell ref="A246:A248"/>
    <mergeCell ref="A249:A251"/>
    <mergeCell ref="A252:A254"/>
    <mergeCell ref="A255:A257"/>
    <mergeCell ref="A222:A224"/>
    <mergeCell ref="A225:A227"/>
    <mergeCell ref="A228:A230"/>
    <mergeCell ref="A204:A206"/>
    <mergeCell ref="A207:A209"/>
    <mergeCell ref="A210:A212"/>
    <mergeCell ref="A213:A215"/>
    <mergeCell ref="A216:A218"/>
    <mergeCell ref="A219:A221"/>
    <mergeCell ref="A186:A188"/>
    <mergeCell ref="A189:A191"/>
    <mergeCell ref="A192:A194"/>
    <mergeCell ref="A195:A197"/>
    <mergeCell ref="A198:A200"/>
    <mergeCell ref="A201:A203"/>
    <mergeCell ref="A168:A170"/>
    <mergeCell ref="A171:A173"/>
    <mergeCell ref="A174:A176"/>
    <mergeCell ref="A177:A179"/>
    <mergeCell ref="A180:A182"/>
    <mergeCell ref="A183:A185"/>
    <mergeCell ref="A150:A152"/>
    <mergeCell ref="A153:A155"/>
    <mergeCell ref="A156:A158"/>
    <mergeCell ref="A159:A161"/>
    <mergeCell ref="A162:A164"/>
    <mergeCell ref="A165:A167"/>
    <mergeCell ref="A132:A134"/>
    <mergeCell ref="A135:A137"/>
    <mergeCell ref="A138:A140"/>
    <mergeCell ref="A141:A143"/>
    <mergeCell ref="A144:A146"/>
    <mergeCell ref="A147:A149"/>
    <mergeCell ref="A114:A116"/>
    <mergeCell ref="A117:A119"/>
    <mergeCell ref="A120:A122"/>
    <mergeCell ref="A123:A125"/>
    <mergeCell ref="A126:A128"/>
    <mergeCell ref="A129:A131"/>
    <mergeCell ref="A96:A98"/>
    <mergeCell ref="A99:A101"/>
    <mergeCell ref="A102:A104"/>
    <mergeCell ref="A105:A107"/>
    <mergeCell ref="A108:A110"/>
    <mergeCell ref="A111:A113"/>
    <mergeCell ref="A78:A80"/>
    <mergeCell ref="A81:A83"/>
    <mergeCell ref="A84:A86"/>
    <mergeCell ref="A87:A89"/>
    <mergeCell ref="A90:A92"/>
    <mergeCell ref="A93:A95"/>
    <mergeCell ref="A60:A62"/>
    <mergeCell ref="A63:A65"/>
    <mergeCell ref="A66:A68"/>
    <mergeCell ref="A69:A71"/>
    <mergeCell ref="A72:A74"/>
    <mergeCell ref="A75:A77"/>
    <mergeCell ref="A34:A36"/>
    <mergeCell ref="A37:A39"/>
    <mergeCell ref="A45:A47"/>
    <mergeCell ref="A48:A50"/>
    <mergeCell ref="A51:A53"/>
    <mergeCell ref="A54:A56"/>
    <mergeCell ref="A57:A59"/>
    <mergeCell ref="J38:J44"/>
    <mergeCell ref="K38:K44"/>
    <mergeCell ref="G44:I44"/>
    <mergeCell ref="L38:L44"/>
    <mergeCell ref="M38:M44"/>
    <mergeCell ref="N38:N44"/>
    <mergeCell ref="O38:O44"/>
    <mergeCell ref="P38:P44"/>
    <mergeCell ref="Q38:Q44"/>
    <mergeCell ref="R38:R44"/>
    <mergeCell ref="S38:S44"/>
    <mergeCell ref="T38:T44"/>
  </mergeCells>
  <conditionalFormatting sqref="H45">
    <cfRule type="cellIs" dxfId="496" priority="340" operator="notEqual">
      <formula>2</formula>
    </cfRule>
  </conditionalFormatting>
  <conditionalFormatting sqref="H48">
    <cfRule type="cellIs" dxfId="495" priority="339" operator="notEqual">
      <formula>2</formula>
    </cfRule>
  </conditionalFormatting>
  <conditionalFormatting sqref="H51">
    <cfRule type="cellIs" dxfId="494" priority="338" operator="notEqual">
      <formula>2</formula>
    </cfRule>
  </conditionalFormatting>
  <conditionalFormatting sqref="H54">
    <cfRule type="cellIs" dxfId="493" priority="337" operator="notEqual">
      <formula>2</formula>
    </cfRule>
  </conditionalFormatting>
  <conditionalFormatting sqref="H57">
    <cfRule type="cellIs" dxfId="492" priority="336" operator="notEqual">
      <formula>2</formula>
    </cfRule>
  </conditionalFormatting>
  <conditionalFormatting sqref="H60">
    <cfRule type="cellIs" dxfId="491" priority="335" operator="notEqual">
      <formula>2</formula>
    </cfRule>
  </conditionalFormatting>
  <conditionalFormatting sqref="H63">
    <cfRule type="cellIs" dxfId="490" priority="334" operator="notEqual">
      <formula>2</formula>
    </cfRule>
  </conditionalFormatting>
  <conditionalFormatting sqref="H66">
    <cfRule type="cellIs" dxfId="489" priority="333" operator="notEqual">
      <formula>2</formula>
    </cfRule>
  </conditionalFormatting>
  <conditionalFormatting sqref="H69">
    <cfRule type="cellIs" dxfId="488" priority="332" operator="notEqual">
      <formula>2</formula>
    </cfRule>
  </conditionalFormatting>
  <conditionalFormatting sqref="H72">
    <cfRule type="cellIs" dxfId="487" priority="331" operator="notEqual">
      <formula>2</formula>
    </cfRule>
  </conditionalFormatting>
  <conditionalFormatting sqref="H75">
    <cfRule type="cellIs" dxfId="486" priority="330" operator="notEqual">
      <formula>2</formula>
    </cfRule>
  </conditionalFormatting>
  <conditionalFormatting sqref="H78">
    <cfRule type="cellIs" dxfId="485" priority="329" operator="notEqual">
      <formula>2</formula>
    </cfRule>
  </conditionalFormatting>
  <conditionalFormatting sqref="H81">
    <cfRule type="cellIs" dxfId="484" priority="328" operator="notEqual">
      <formula>2</formula>
    </cfRule>
  </conditionalFormatting>
  <conditionalFormatting sqref="H84">
    <cfRule type="cellIs" dxfId="483" priority="327" operator="notEqual">
      <formula>2</formula>
    </cfRule>
  </conditionalFormatting>
  <conditionalFormatting sqref="H87">
    <cfRule type="cellIs" dxfId="482" priority="326" operator="notEqual">
      <formula>2</formula>
    </cfRule>
  </conditionalFormatting>
  <conditionalFormatting sqref="H90">
    <cfRule type="cellIs" dxfId="481" priority="325" operator="notEqual">
      <formula>2</formula>
    </cfRule>
  </conditionalFormatting>
  <conditionalFormatting sqref="H93">
    <cfRule type="cellIs" dxfId="480" priority="324" operator="notEqual">
      <formula>2</formula>
    </cfRule>
  </conditionalFormatting>
  <conditionalFormatting sqref="H96">
    <cfRule type="cellIs" dxfId="479" priority="323" operator="notEqual">
      <formula>2</formula>
    </cfRule>
  </conditionalFormatting>
  <conditionalFormatting sqref="H99">
    <cfRule type="cellIs" dxfId="478" priority="322" operator="notEqual">
      <formula>2</formula>
    </cfRule>
  </conditionalFormatting>
  <conditionalFormatting sqref="H102">
    <cfRule type="cellIs" dxfId="477" priority="321" operator="notEqual">
      <formula>2</formula>
    </cfRule>
  </conditionalFormatting>
  <conditionalFormatting sqref="H105">
    <cfRule type="cellIs" dxfId="476" priority="320" operator="notEqual">
      <formula>2</formula>
    </cfRule>
  </conditionalFormatting>
  <conditionalFormatting sqref="H108">
    <cfRule type="cellIs" dxfId="475" priority="319" operator="notEqual">
      <formula>2</formula>
    </cfRule>
  </conditionalFormatting>
  <conditionalFormatting sqref="H111">
    <cfRule type="cellIs" dxfId="474" priority="318" operator="notEqual">
      <formula>2</formula>
    </cfRule>
  </conditionalFormatting>
  <conditionalFormatting sqref="H114">
    <cfRule type="cellIs" dxfId="473" priority="317" operator="notEqual">
      <formula>2</formula>
    </cfRule>
  </conditionalFormatting>
  <conditionalFormatting sqref="H117">
    <cfRule type="cellIs" dxfId="472" priority="316" operator="notEqual">
      <formula>2</formula>
    </cfRule>
  </conditionalFormatting>
  <conditionalFormatting sqref="H120">
    <cfRule type="cellIs" dxfId="471" priority="315" operator="notEqual">
      <formula>2</formula>
    </cfRule>
  </conditionalFormatting>
  <conditionalFormatting sqref="H123">
    <cfRule type="cellIs" dxfId="470" priority="314" operator="notEqual">
      <formula>2</formula>
    </cfRule>
  </conditionalFormatting>
  <conditionalFormatting sqref="H126">
    <cfRule type="cellIs" dxfId="469" priority="313" operator="notEqual">
      <formula>2</formula>
    </cfRule>
  </conditionalFormatting>
  <conditionalFormatting sqref="H129">
    <cfRule type="cellIs" dxfId="468" priority="312" operator="notEqual">
      <formula>2</formula>
    </cfRule>
  </conditionalFormatting>
  <conditionalFormatting sqref="H132">
    <cfRule type="cellIs" dxfId="467" priority="311" operator="notEqual">
      <formula>2</formula>
    </cfRule>
  </conditionalFormatting>
  <conditionalFormatting sqref="H135">
    <cfRule type="cellIs" dxfId="466" priority="310" operator="notEqual">
      <formula>2</formula>
    </cfRule>
  </conditionalFormatting>
  <conditionalFormatting sqref="H138">
    <cfRule type="cellIs" dxfId="465" priority="309" operator="notEqual">
      <formula>2</formula>
    </cfRule>
  </conditionalFormatting>
  <conditionalFormatting sqref="H141">
    <cfRule type="cellIs" dxfId="464" priority="308" operator="notEqual">
      <formula>2</formula>
    </cfRule>
  </conditionalFormatting>
  <conditionalFormatting sqref="H144">
    <cfRule type="cellIs" dxfId="463" priority="307" operator="notEqual">
      <formula>2</formula>
    </cfRule>
  </conditionalFormatting>
  <conditionalFormatting sqref="H147">
    <cfRule type="cellIs" dxfId="462" priority="306" operator="notEqual">
      <formula>2</formula>
    </cfRule>
  </conditionalFormatting>
  <conditionalFormatting sqref="H150">
    <cfRule type="cellIs" dxfId="461" priority="305" operator="notEqual">
      <formula>2</formula>
    </cfRule>
  </conditionalFormatting>
  <conditionalFormatting sqref="H153">
    <cfRule type="cellIs" dxfId="460" priority="304" operator="notEqual">
      <formula>2</formula>
    </cfRule>
  </conditionalFormatting>
  <conditionalFormatting sqref="H156">
    <cfRule type="cellIs" dxfId="459" priority="303" operator="notEqual">
      <formula>2</formula>
    </cfRule>
  </conditionalFormatting>
  <conditionalFormatting sqref="H159">
    <cfRule type="cellIs" dxfId="458" priority="302" operator="notEqual">
      <formula>2</formula>
    </cfRule>
  </conditionalFormatting>
  <conditionalFormatting sqref="H165">
    <cfRule type="cellIs" dxfId="457" priority="301" operator="notEqual">
      <formula>2</formula>
    </cfRule>
  </conditionalFormatting>
  <conditionalFormatting sqref="H168">
    <cfRule type="cellIs" dxfId="456" priority="300" operator="notEqual">
      <formula>2</formula>
    </cfRule>
  </conditionalFormatting>
  <conditionalFormatting sqref="H171">
    <cfRule type="cellIs" dxfId="455" priority="299" operator="notEqual">
      <formula>2</formula>
    </cfRule>
  </conditionalFormatting>
  <conditionalFormatting sqref="H174">
    <cfRule type="cellIs" dxfId="454" priority="298" operator="notEqual">
      <formula>2</formula>
    </cfRule>
  </conditionalFormatting>
  <conditionalFormatting sqref="H177">
    <cfRule type="cellIs" dxfId="453" priority="297" operator="notEqual">
      <formula>2</formula>
    </cfRule>
  </conditionalFormatting>
  <conditionalFormatting sqref="H180">
    <cfRule type="cellIs" dxfId="452" priority="296" operator="notEqual">
      <formula>2</formula>
    </cfRule>
  </conditionalFormatting>
  <conditionalFormatting sqref="H183">
    <cfRule type="cellIs" dxfId="451" priority="295" operator="notEqual">
      <formula>2</formula>
    </cfRule>
  </conditionalFormatting>
  <conditionalFormatting sqref="H186">
    <cfRule type="cellIs" dxfId="450" priority="294" operator="notEqual">
      <formula>2</formula>
    </cfRule>
  </conditionalFormatting>
  <conditionalFormatting sqref="H189">
    <cfRule type="cellIs" dxfId="449" priority="293" operator="notEqual">
      <formula>2</formula>
    </cfRule>
  </conditionalFormatting>
  <conditionalFormatting sqref="H192">
    <cfRule type="cellIs" dxfId="448" priority="292" operator="notEqual">
      <formula>2</formula>
    </cfRule>
  </conditionalFormatting>
  <conditionalFormatting sqref="H195">
    <cfRule type="cellIs" dxfId="447" priority="291" operator="notEqual">
      <formula>2</formula>
    </cfRule>
  </conditionalFormatting>
  <conditionalFormatting sqref="H198">
    <cfRule type="cellIs" dxfId="446" priority="290" operator="notEqual">
      <formula>2</formula>
    </cfRule>
  </conditionalFormatting>
  <conditionalFormatting sqref="H201">
    <cfRule type="cellIs" dxfId="445" priority="289" operator="notEqual">
      <formula>2</formula>
    </cfRule>
  </conditionalFormatting>
  <conditionalFormatting sqref="H204">
    <cfRule type="cellIs" dxfId="444" priority="288" operator="notEqual">
      <formula>2</formula>
    </cfRule>
  </conditionalFormatting>
  <conditionalFormatting sqref="H207">
    <cfRule type="cellIs" dxfId="443" priority="287" operator="notEqual">
      <formula>2</formula>
    </cfRule>
  </conditionalFormatting>
  <conditionalFormatting sqref="H210">
    <cfRule type="cellIs" dxfId="442" priority="286" operator="notEqual">
      <formula>2</formula>
    </cfRule>
  </conditionalFormatting>
  <conditionalFormatting sqref="H213">
    <cfRule type="cellIs" dxfId="441" priority="285" operator="notEqual">
      <formula>2</formula>
    </cfRule>
  </conditionalFormatting>
  <conditionalFormatting sqref="H216">
    <cfRule type="cellIs" dxfId="440" priority="284" operator="notEqual">
      <formula>2</formula>
    </cfRule>
  </conditionalFormatting>
  <conditionalFormatting sqref="H219">
    <cfRule type="cellIs" dxfId="439" priority="283" operator="notEqual">
      <formula>2</formula>
    </cfRule>
  </conditionalFormatting>
  <conditionalFormatting sqref="H222">
    <cfRule type="cellIs" dxfId="438" priority="282" operator="notEqual">
      <formula>2</formula>
    </cfRule>
  </conditionalFormatting>
  <conditionalFormatting sqref="H225">
    <cfRule type="cellIs" dxfId="437" priority="281" operator="notEqual">
      <formula>2</formula>
    </cfRule>
  </conditionalFormatting>
  <conditionalFormatting sqref="H228">
    <cfRule type="cellIs" dxfId="436" priority="280" operator="notEqual">
      <formula>2</formula>
    </cfRule>
  </conditionalFormatting>
  <conditionalFormatting sqref="H231">
    <cfRule type="cellIs" dxfId="435" priority="279" operator="notEqual">
      <formula>2</formula>
    </cfRule>
  </conditionalFormatting>
  <conditionalFormatting sqref="H234">
    <cfRule type="cellIs" dxfId="434" priority="278" operator="notEqual">
      <formula>2</formula>
    </cfRule>
  </conditionalFormatting>
  <conditionalFormatting sqref="H237">
    <cfRule type="cellIs" dxfId="433" priority="277" operator="notEqual">
      <formula>2</formula>
    </cfRule>
  </conditionalFormatting>
  <conditionalFormatting sqref="H240">
    <cfRule type="cellIs" dxfId="432" priority="276" operator="notEqual">
      <formula>2</formula>
    </cfRule>
  </conditionalFormatting>
  <conditionalFormatting sqref="H243">
    <cfRule type="cellIs" dxfId="431" priority="275" operator="notEqual">
      <formula>2</formula>
    </cfRule>
  </conditionalFormatting>
  <conditionalFormatting sqref="H246">
    <cfRule type="cellIs" dxfId="430" priority="274" operator="notEqual">
      <formula>2</formula>
    </cfRule>
  </conditionalFormatting>
  <conditionalFormatting sqref="H249">
    <cfRule type="cellIs" dxfId="429" priority="273" operator="notEqual">
      <formula>2</formula>
    </cfRule>
  </conditionalFormatting>
  <conditionalFormatting sqref="H252">
    <cfRule type="cellIs" dxfId="428" priority="272" operator="notEqual">
      <formula>2</formula>
    </cfRule>
  </conditionalFormatting>
  <conditionalFormatting sqref="H255">
    <cfRule type="cellIs" dxfId="427" priority="271" operator="notEqual">
      <formula>2</formula>
    </cfRule>
  </conditionalFormatting>
  <conditionalFormatting sqref="H258">
    <cfRule type="cellIs" dxfId="426" priority="270" operator="notEqual">
      <formula>2</formula>
    </cfRule>
  </conditionalFormatting>
  <conditionalFormatting sqref="H261">
    <cfRule type="cellIs" dxfId="425" priority="269" operator="notEqual">
      <formula>2</formula>
    </cfRule>
  </conditionalFormatting>
  <conditionalFormatting sqref="H264">
    <cfRule type="cellIs" dxfId="424" priority="268" operator="notEqual">
      <formula>2</formula>
    </cfRule>
  </conditionalFormatting>
  <conditionalFormatting sqref="H267">
    <cfRule type="cellIs" dxfId="423" priority="267" operator="notEqual">
      <formula>2</formula>
    </cfRule>
  </conditionalFormatting>
  <conditionalFormatting sqref="H270">
    <cfRule type="cellIs" dxfId="422" priority="266" operator="notEqual">
      <formula>2</formula>
    </cfRule>
  </conditionalFormatting>
  <conditionalFormatting sqref="H273">
    <cfRule type="cellIs" dxfId="421" priority="265" operator="notEqual">
      <formula>2</formula>
    </cfRule>
  </conditionalFormatting>
  <conditionalFormatting sqref="H276">
    <cfRule type="cellIs" dxfId="420" priority="264" operator="notEqual">
      <formula>2</formula>
    </cfRule>
  </conditionalFormatting>
  <conditionalFormatting sqref="H279">
    <cfRule type="cellIs" dxfId="419" priority="263" operator="notEqual">
      <formula>2</formula>
    </cfRule>
  </conditionalFormatting>
  <conditionalFormatting sqref="H282">
    <cfRule type="cellIs" dxfId="418" priority="262" operator="notEqual">
      <formula>2</formula>
    </cfRule>
  </conditionalFormatting>
  <conditionalFormatting sqref="H285">
    <cfRule type="cellIs" dxfId="417" priority="261" operator="notEqual">
      <formula>2</formula>
    </cfRule>
  </conditionalFormatting>
  <conditionalFormatting sqref="H288">
    <cfRule type="cellIs" dxfId="416" priority="260" operator="notEqual">
      <formula>2</formula>
    </cfRule>
  </conditionalFormatting>
  <conditionalFormatting sqref="H291">
    <cfRule type="cellIs" dxfId="415" priority="259" operator="notEqual">
      <formula>2</formula>
    </cfRule>
  </conditionalFormatting>
  <conditionalFormatting sqref="H294">
    <cfRule type="cellIs" dxfId="414" priority="258" operator="notEqual">
      <formula>2</formula>
    </cfRule>
  </conditionalFormatting>
  <conditionalFormatting sqref="H297">
    <cfRule type="cellIs" dxfId="413" priority="257" operator="notEqual">
      <formula>2</formula>
    </cfRule>
  </conditionalFormatting>
  <conditionalFormatting sqref="H300">
    <cfRule type="cellIs" dxfId="412" priority="256" operator="notEqual">
      <formula>2</formula>
    </cfRule>
  </conditionalFormatting>
  <conditionalFormatting sqref="H303">
    <cfRule type="cellIs" dxfId="411" priority="255" operator="notEqual">
      <formula>2</formula>
    </cfRule>
  </conditionalFormatting>
  <conditionalFormatting sqref="H306">
    <cfRule type="cellIs" dxfId="410" priority="254" operator="notEqual">
      <formula>2</formula>
    </cfRule>
  </conditionalFormatting>
  <conditionalFormatting sqref="H309">
    <cfRule type="cellIs" dxfId="409" priority="253" operator="notEqual">
      <formula>2</formula>
    </cfRule>
  </conditionalFormatting>
  <conditionalFormatting sqref="H312">
    <cfRule type="cellIs" dxfId="408" priority="252" operator="notEqual">
      <formula>2</formula>
    </cfRule>
  </conditionalFormatting>
  <conditionalFormatting sqref="H315">
    <cfRule type="cellIs" dxfId="407" priority="251" operator="notEqual">
      <formula>2</formula>
    </cfRule>
  </conditionalFormatting>
  <conditionalFormatting sqref="H318">
    <cfRule type="cellIs" dxfId="406" priority="250" operator="notEqual">
      <formula>2</formula>
    </cfRule>
  </conditionalFormatting>
  <conditionalFormatting sqref="H321">
    <cfRule type="cellIs" dxfId="405" priority="249" operator="notEqual">
      <formula>2</formula>
    </cfRule>
  </conditionalFormatting>
  <conditionalFormatting sqref="H324">
    <cfRule type="cellIs" dxfId="404" priority="248" operator="notEqual">
      <formula>2</formula>
    </cfRule>
  </conditionalFormatting>
  <conditionalFormatting sqref="H327">
    <cfRule type="cellIs" dxfId="403" priority="247" operator="notEqual">
      <formula>2</formula>
    </cfRule>
  </conditionalFormatting>
  <conditionalFormatting sqref="H330">
    <cfRule type="cellIs" dxfId="402" priority="246" operator="notEqual">
      <formula>2</formula>
    </cfRule>
  </conditionalFormatting>
  <conditionalFormatting sqref="H333">
    <cfRule type="cellIs" dxfId="401" priority="245" operator="notEqual">
      <formula>2</formula>
    </cfRule>
  </conditionalFormatting>
  <conditionalFormatting sqref="H336">
    <cfRule type="cellIs" dxfId="400" priority="244" operator="notEqual">
      <formula>2</formula>
    </cfRule>
  </conditionalFormatting>
  <conditionalFormatting sqref="H339">
    <cfRule type="cellIs" dxfId="399" priority="243" operator="notEqual">
      <formula>2</formula>
    </cfRule>
  </conditionalFormatting>
  <conditionalFormatting sqref="H342">
    <cfRule type="cellIs" dxfId="398" priority="242" operator="notEqual">
      <formula>2</formula>
    </cfRule>
  </conditionalFormatting>
  <conditionalFormatting sqref="H345">
    <cfRule type="cellIs" dxfId="397" priority="241" operator="notEqual">
      <formula>2</formula>
    </cfRule>
  </conditionalFormatting>
  <conditionalFormatting sqref="H348">
    <cfRule type="cellIs" dxfId="396" priority="240" operator="notEqual">
      <formula>2</formula>
    </cfRule>
  </conditionalFormatting>
  <conditionalFormatting sqref="H351">
    <cfRule type="cellIs" dxfId="395" priority="239" operator="notEqual">
      <formula>2</formula>
    </cfRule>
  </conditionalFormatting>
  <conditionalFormatting sqref="H354">
    <cfRule type="cellIs" dxfId="394" priority="238" operator="notEqual">
      <formula>2</formula>
    </cfRule>
  </conditionalFormatting>
  <conditionalFormatting sqref="H357">
    <cfRule type="cellIs" dxfId="393" priority="237" operator="notEqual">
      <formula>2</formula>
    </cfRule>
  </conditionalFormatting>
  <conditionalFormatting sqref="H360">
    <cfRule type="cellIs" dxfId="392" priority="236" operator="notEqual">
      <formula>2</formula>
    </cfRule>
  </conditionalFormatting>
  <conditionalFormatting sqref="H363">
    <cfRule type="cellIs" dxfId="391" priority="235" operator="notEqual">
      <formula>2</formula>
    </cfRule>
  </conditionalFormatting>
  <conditionalFormatting sqref="H366">
    <cfRule type="cellIs" dxfId="390" priority="234" operator="notEqual">
      <formula>2</formula>
    </cfRule>
  </conditionalFormatting>
  <conditionalFormatting sqref="H369">
    <cfRule type="cellIs" dxfId="389" priority="233" operator="notEqual">
      <formula>2</formula>
    </cfRule>
  </conditionalFormatting>
  <conditionalFormatting sqref="H372">
    <cfRule type="cellIs" dxfId="388" priority="232" operator="notEqual">
      <formula>2</formula>
    </cfRule>
  </conditionalFormatting>
  <conditionalFormatting sqref="H375">
    <cfRule type="cellIs" dxfId="387" priority="231" operator="notEqual">
      <formula>2</formula>
    </cfRule>
  </conditionalFormatting>
  <conditionalFormatting sqref="H378">
    <cfRule type="cellIs" dxfId="386" priority="230" operator="notEqual">
      <formula>2</formula>
    </cfRule>
  </conditionalFormatting>
  <conditionalFormatting sqref="H381">
    <cfRule type="cellIs" dxfId="385" priority="229" operator="notEqual">
      <formula>2</formula>
    </cfRule>
  </conditionalFormatting>
  <conditionalFormatting sqref="H384">
    <cfRule type="cellIs" dxfId="384" priority="228" operator="notEqual">
      <formula>2</formula>
    </cfRule>
  </conditionalFormatting>
  <conditionalFormatting sqref="H387">
    <cfRule type="cellIs" dxfId="383" priority="227" operator="notEqual">
      <formula>2</formula>
    </cfRule>
  </conditionalFormatting>
  <conditionalFormatting sqref="H390">
    <cfRule type="cellIs" dxfId="382" priority="226" operator="notEqual">
      <formula>2</formula>
    </cfRule>
  </conditionalFormatting>
  <conditionalFormatting sqref="H393">
    <cfRule type="cellIs" dxfId="381" priority="225" operator="notEqual">
      <formula>2</formula>
    </cfRule>
  </conditionalFormatting>
  <conditionalFormatting sqref="H396">
    <cfRule type="cellIs" dxfId="380" priority="224" operator="notEqual">
      <formula>2</formula>
    </cfRule>
  </conditionalFormatting>
  <conditionalFormatting sqref="H399">
    <cfRule type="cellIs" dxfId="379" priority="223" operator="notEqual">
      <formula>2</formula>
    </cfRule>
  </conditionalFormatting>
  <conditionalFormatting sqref="H402">
    <cfRule type="cellIs" dxfId="378" priority="222" operator="notEqual">
      <formula>2</formula>
    </cfRule>
  </conditionalFormatting>
  <conditionalFormatting sqref="H405">
    <cfRule type="cellIs" dxfId="377" priority="221" operator="notEqual">
      <formula>2</formula>
    </cfRule>
  </conditionalFormatting>
  <conditionalFormatting sqref="H408">
    <cfRule type="cellIs" dxfId="376" priority="220" operator="notEqual">
      <formula>2</formula>
    </cfRule>
  </conditionalFormatting>
  <conditionalFormatting sqref="H411">
    <cfRule type="cellIs" dxfId="375" priority="219" operator="notEqual">
      <formula>2</formula>
    </cfRule>
  </conditionalFormatting>
  <conditionalFormatting sqref="H414">
    <cfRule type="cellIs" dxfId="374" priority="218" operator="notEqual">
      <formula>2</formula>
    </cfRule>
  </conditionalFormatting>
  <conditionalFormatting sqref="H417">
    <cfRule type="cellIs" dxfId="373" priority="217" operator="notEqual">
      <formula>2</formula>
    </cfRule>
  </conditionalFormatting>
  <conditionalFormatting sqref="H420">
    <cfRule type="cellIs" dxfId="372" priority="216" operator="notEqual">
      <formula>2</formula>
    </cfRule>
  </conditionalFormatting>
  <conditionalFormatting sqref="H423">
    <cfRule type="cellIs" dxfId="371" priority="215" operator="notEqual">
      <formula>2</formula>
    </cfRule>
  </conditionalFormatting>
  <conditionalFormatting sqref="H426">
    <cfRule type="cellIs" dxfId="370" priority="214" operator="notEqual">
      <formula>2</formula>
    </cfRule>
  </conditionalFormatting>
  <conditionalFormatting sqref="H429">
    <cfRule type="cellIs" dxfId="369" priority="213" operator="notEqual">
      <formula>2</formula>
    </cfRule>
  </conditionalFormatting>
  <conditionalFormatting sqref="H432">
    <cfRule type="cellIs" dxfId="368" priority="212" operator="notEqual">
      <formula>2</formula>
    </cfRule>
  </conditionalFormatting>
  <conditionalFormatting sqref="H435">
    <cfRule type="cellIs" dxfId="367" priority="211" operator="notEqual">
      <formula>2</formula>
    </cfRule>
  </conditionalFormatting>
  <conditionalFormatting sqref="H438">
    <cfRule type="cellIs" dxfId="366" priority="210" operator="notEqual">
      <formula>2</formula>
    </cfRule>
  </conditionalFormatting>
  <conditionalFormatting sqref="H441">
    <cfRule type="cellIs" dxfId="365" priority="209" operator="notEqual">
      <formula>2</formula>
    </cfRule>
  </conditionalFormatting>
  <conditionalFormatting sqref="H444">
    <cfRule type="cellIs" dxfId="364" priority="208" operator="notEqual">
      <formula>2</formula>
    </cfRule>
  </conditionalFormatting>
  <conditionalFormatting sqref="H447">
    <cfRule type="cellIs" dxfId="363" priority="207" operator="notEqual">
      <formula>2</formula>
    </cfRule>
  </conditionalFormatting>
  <conditionalFormatting sqref="H450">
    <cfRule type="cellIs" dxfId="362" priority="206" operator="notEqual">
      <formula>2</formula>
    </cfRule>
  </conditionalFormatting>
  <conditionalFormatting sqref="H453">
    <cfRule type="cellIs" dxfId="361" priority="205" operator="notEqual">
      <formula>2</formula>
    </cfRule>
  </conditionalFormatting>
  <conditionalFormatting sqref="H456">
    <cfRule type="cellIs" dxfId="360" priority="204" operator="notEqual">
      <formula>2</formula>
    </cfRule>
  </conditionalFormatting>
  <conditionalFormatting sqref="H459">
    <cfRule type="cellIs" dxfId="359" priority="203" operator="notEqual">
      <formula>2</formula>
    </cfRule>
  </conditionalFormatting>
  <conditionalFormatting sqref="H462">
    <cfRule type="cellIs" dxfId="358" priority="202" operator="notEqual">
      <formula>2</formula>
    </cfRule>
  </conditionalFormatting>
  <conditionalFormatting sqref="H465">
    <cfRule type="cellIs" dxfId="357" priority="201" operator="notEqual">
      <formula>2</formula>
    </cfRule>
  </conditionalFormatting>
  <conditionalFormatting sqref="H468">
    <cfRule type="cellIs" dxfId="356" priority="200" operator="notEqual">
      <formula>2</formula>
    </cfRule>
  </conditionalFormatting>
  <conditionalFormatting sqref="H471">
    <cfRule type="cellIs" dxfId="355" priority="199" operator="notEqual">
      <formula>2</formula>
    </cfRule>
  </conditionalFormatting>
  <conditionalFormatting sqref="H474">
    <cfRule type="cellIs" dxfId="354" priority="198" operator="notEqual">
      <formula>2</formula>
    </cfRule>
  </conditionalFormatting>
  <conditionalFormatting sqref="H477">
    <cfRule type="cellIs" dxfId="353" priority="197" operator="notEqual">
      <formula>2</formula>
    </cfRule>
  </conditionalFormatting>
  <conditionalFormatting sqref="H480">
    <cfRule type="cellIs" dxfId="352" priority="196" operator="notEqual">
      <formula>2</formula>
    </cfRule>
  </conditionalFormatting>
  <conditionalFormatting sqref="H483">
    <cfRule type="cellIs" dxfId="351" priority="195" operator="notEqual">
      <formula>2</formula>
    </cfRule>
  </conditionalFormatting>
  <conditionalFormatting sqref="H486">
    <cfRule type="cellIs" dxfId="350" priority="194" operator="notEqual">
      <formula>2</formula>
    </cfRule>
  </conditionalFormatting>
  <conditionalFormatting sqref="H489">
    <cfRule type="cellIs" dxfId="349" priority="193" operator="notEqual">
      <formula>2</formula>
    </cfRule>
  </conditionalFormatting>
  <conditionalFormatting sqref="H492">
    <cfRule type="cellIs" dxfId="348" priority="192" operator="notEqual">
      <formula>2</formula>
    </cfRule>
  </conditionalFormatting>
  <conditionalFormatting sqref="H495">
    <cfRule type="cellIs" dxfId="347" priority="191" operator="notEqual">
      <formula>2</formula>
    </cfRule>
  </conditionalFormatting>
  <conditionalFormatting sqref="H498">
    <cfRule type="cellIs" dxfId="346" priority="190" operator="notEqual">
      <formula>2</formula>
    </cfRule>
  </conditionalFormatting>
  <conditionalFormatting sqref="H501">
    <cfRule type="cellIs" dxfId="345" priority="189" operator="notEqual">
      <formula>2</formula>
    </cfRule>
  </conditionalFormatting>
  <conditionalFormatting sqref="H504">
    <cfRule type="cellIs" dxfId="344" priority="188" operator="notEqual">
      <formula>2</formula>
    </cfRule>
  </conditionalFormatting>
  <conditionalFormatting sqref="H507">
    <cfRule type="cellIs" dxfId="343" priority="187" operator="notEqual">
      <formula>2</formula>
    </cfRule>
  </conditionalFormatting>
  <conditionalFormatting sqref="H510">
    <cfRule type="cellIs" dxfId="342" priority="186" operator="notEqual">
      <formula>2</formula>
    </cfRule>
  </conditionalFormatting>
  <conditionalFormatting sqref="H513">
    <cfRule type="cellIs" dxfId="341" priority="185" operator="notEqual">
      <formula>2</formula>
    </cfRule>
  </conditionalFormatting>
  <conditionalFormatting sqref="H516">
    <cfRule type="cellIs" dxfId="340" priority="184" operator="notEqual">
      <formula>2</formula>
    </cfRule>
  </conditionalFormatting>
  <conditionalFormatting sqref="H519">
    <cfRule type="cellIs" dxfId="339" priority="183" operator="notEqual">
      <formula>2</formula>
    </cfRule>
  </conditionalFormatting>
  <conditionalFormatting sqref="H522">
    <cfRule type="cellIs" dxfId="338" priority="182" operator="notEqual">
      <formula>2</formula>
    </cfRule>
  </conditionalFormatting>
  <conditionalFormatting sqref="H525">
    <cfRule type="cellIs" dxfId="337" priority="181" operator="notEqual">
      <formula>2</formula>
    </cfRule>
  </conditionalFormatting>
  <conditionalFormatting sqref="H528">
    <cfRule type="cellIs" dxfId="336" priority="180" operator="notEqual">
      <formula>2</formula>
    </cfRule>
  </conditionalFormatting>
  <conditionalFormatting sqref="H531">
    <cfRule type="cellIs" dxfId="335" priority="179" operator="notEqual">
      <formula>2</formula>
    </cfRule>
  </conditionalFormatting>
  <conditionalFormatting sqref="H534">
    <cfRule type="cellIs" dxfId="334" priority="178" operator="notEqual">
      <formula>2</formula>
    </cfRule>
  </conditionalFormatting>
  <conditionalFormatting sqref="H537">
    <cfRule type="cellIs" dxfId="333" priority="177" operator="notEqual">
      <formula>2</formula>
    </cfRule>
  </conditionalFormatting>
  <conditionalFormatting sqref="H540">
    <cfRule type="cellIs" dxfId="332" priority="176" operator="notEqual">
      <formula>2</formula>
    </cfRule>
  </conditionalFormatting>
  <conditionalFormatting sqref="H543">
    <cfRule type="cellIs" dxfId="331" priority="175" operator="notEqual">
      <formula>2</formula>
    </cfRule>
  </conditionalFormatting>
  <conditionalFormatting sqref="H546">
    <cfRule type="cellIs" dxfId="330" priority="174" operator="notEqual">
      <formula>2</formula>
    </cfRule>
  </conditionalFormatting>
  <conditionalFormatting sqref="I45:I548">
    <cfRule type="cellIs" dxfId="329" priority="173" operator="equal">
      <formula>2</formula>
    </cfRule>
  </conditionalFormatting>
  <conditionalFormatting sqref="G45">
    <cfRule type="cellIs" dxfId="328" priority="172" operator="notEqual">
      <formula>1</formula>
    </cfRule>
  </conditionalFormatting>
  <conditionalFormatting sqref="G48">
    <cfRule type="cellIs" dxfId="327" priority="171" operator="notEqual">
      <formula>1</formula>
    </cfRule>
  </conditionalFormatting>
  <conditionalFormatting sqref="G51">
    <cfRule type="cellIs" dxfId="326" priority="170" operator="notEqual">
      <formula>1</formula>
    </cfRule>
  </conditionalFormatting>
  <conditionalFormatting sqref="G54">
    <cfRule type="cellIs" dxfId="325" priority="169" operator="notEqual">
      <formula>1</formula>
    </cfRule>
  </conditionalFormatting>
  <conditionalFormatting sqref="G57">
    <cfRule type="cellIs" dxfId="324" priority="168" operator="notEqual">
      <formula>1</formula>
    </cfRule>
  </conditionalFormatting>
  <conditionalFormatting sqref="G60">
    <cfRule type="cellIs" dxfId="323" priority="167" operator="notEqual">
      <formula>1</formula>
    </cfRule>
  </conditionalFormatting>
  <conditionalFormatting sqref="G63">
    <cfRule type="cellIs" dxfId="322" priority="166" operator="notEqual">
      <formula>1</formula>
    </cfRule>
  </conditionalFormatting>
  <conditionalFormatting sqref="G66">
    <cfRule type="cellIs" dxfId="321" priority="165" operator="notEqual">
      <formula>1</formula>
    </cfRule>
  </conditionalFormatting>
  <conditionalFormatting sqref="G69">
    <cfRule type="cellIs" dxfId="320" priority="164" operator="notEqual">
      <formula>1</formula>
    </cfRule>
  </conditionalFormatting>
  <conditionalFormatting sqref="G72">
    <cfRule type="cellIs" dxfId="319" priority="163" operator="notEqual">
      <formula>1</formula>
    </cfRule>
  </conditionalFormatting>
  <conditionalFormatting sqref="G75">
    <cfRule type="cellIs" dxfId="318" priority="162" operator="notEqual">
      <formula>1</formula>
    </cfRule>
  </conditionalFormatting>
  <conditionalFormatting sqref="G78">
    <cfRule type="cellIs" dxfId="317" priority="161" operator="notEqual">
      <formula>1</formula>
    </cfRule>
  </conditionalFormatting>
  <conditionalFormatting sqref="G81">
    <cfRule type="cellIs" dxfId="316" priority="160" operator="notEqual">
      <formula>1</formula>
    </cfRule>
  </conditionalFormatting>
  <conditionalFormatting sqref="G84">
    <cfRule type="cellIs" dxfId="315" priority="159" operator="notEqual">
      <formula>1</formula>
    </cfRule>
  </conditionalFormatting>
  <conditionalFormatting sqref="G87">
    <cfRule type="cellIs" dxfId="314" priority="158" operator="notEqual">
      <formula>1</formula>
    </cfRule>
  </conditionalFormatting>
  <conditionalFormatting sqref="G90">
    <cfRule type="cellIs" dxfId="313" priority="157" operator="notEqual">
      <formula>1</formula>
    </cfRule>
  </conditionalFormatting>
  <conditionalFormatting sqref="G93">
    <cfRule type="cellIs" dxfId="312" priority="156" operator="notEqual">
      <formula>1</formula>
    </cfRule>
  </conditionalFormatting>
  <conditionalFormatting sqref="G96">
    <cfRule type="cellIs" dxfId="311" priority="155" operator="notEqual">
      <formula>1</formula>
    </cfRule>
  </conditionalFormatting>
  <conditionalFormatting sqref="G99">
    <cfRule type="cellIs" dxfId="310" priority="154" operator="notEqual">
      <formula>1</formula>
    </cfRule>
  </conditionalFormatting>
  <conditionalFormatting sqref="G102">
    <cfRule type="cellIs" dxfId="309" priority="153" operator="notEqual">
      <formula>1</formula>
    </cfRule>
  </conditionalFormatting>
  <conditionalFormatting sqref="G105">
    <cfRule type="cellIs" dxfId="308" priority="152" operator="notEqual">
      <formula>1</formula>
    </cfRule>
  </conditionalFormatting>
  <conditionalFormatting sqref="G546">
    <cfRule type="cellIs" dxfId="307" priority="1" operator="notEqual">
      <formula>1</formula>
    </cfRule>
  </conditionalFormatting>
  <conditionalFormatting sqref="G108">
    <cfRule type="cellIs" dxfId="306" priority="150" operator="notEqual">
      <formula>1</formula>
    </cfRule>
  </conditionalFormatting>
  <conditionalFormatting sqref="G111">
    <cfRule type="cellIs" dxfId="305" priority="149" operator="notEqual">
      <formula>1</formula>
    </cfRule>
  </conditionalFormatting>
  <conditionalFormatting sqref="G114">
    <cfRule type="cellIs" dxfId="304" priority="148" operator="notEqual">
      <formula>1</formula>
    </cfRule>
  </conditionalFormatting>
  <conditionalFormatting sqref="G117">
    <cfRule type="cellIs" dxfId="303" priority="147" operator="notEqual">
      <formula>1</formula>
    </cfRule>
  </conditionalFormatting>
  <conditionalFormatting sqref="G120">
    <cfRule type="cellIs" dxfId="302" priority="146" operator="notEqual">
      <formula>1</formula>
    </cfRule>
  </conditionalFormatting>
  <conditionalFormatting sqref="G123">
    <cfRule type="cellIs" dxfId="301" priority="145" operator="notEqual">
      <formula>1</formula>
    </cfRule>
  </conditionalFormatting>
  <conditionalFormatting sqref="G126">
    <cfRule type="cellIs" dxfId="300" priority="144" operator="notEqual">
      <formula>1</formula>
    </cfRule>
  </conditionalFormatting>
  <conditionalFormatting sqref="G129">
    <cfRule type="cellIs" dxfId="299" priority="143" operator="notEqual">
      <formula>1</formula>
    </cfRule>
  </conditionalFormatting>
  <conditionalFormatting sqref="G132">
    <cfRule type="cellIs" dxfId="298" priority="142" operator="notEqual">
      <formula>1</formula>
    </cfRule>
  </conditionalFormatting>
  <conditionalFormatting sqref="G135">
    <cfRule type="cellIs" dxfId="297" priority="141" operator="notEqual">
      <formula>1</formula>
    </cfRule>
  </conditionalFormatting>
  <conditionalFormatting sqref="G138">
    <cfRule type="cellIs" dxfId="296" priority="140" operator="notEqual">
      <formula>1</formula>
    </cfRule>
  </conditionalFormatting>
  <conditionalFormatting sqref="G141">
    <cfRule type="cellIs" dxfId="295" priority="139" operator="notEqual">
      <formula>1</formula>
    </cfRule>
  </conditionalFormatting>
  <conditionalFormatting sqref="G144">
    <cfRule type="cellIs" dxfId="294" priority="138" operator="notEqual">
      <formula>1</formula>
    </cfRule>
  </conditionalFormatting>
  <conditionalFormatting sqref="G147">
    <cfRule type="cellIs" dxfId="293" priority="137" operator="notEqual">
      <formula>1</formula>
    </cfRule>
  </conditionalFormatting>
  <conditionalFormatting sqref="G150">
    <cfRule type="cellIs" dxfId="292" priority="136" operator="notEqual">
      <formula>1</formula>
    </cfRule>
  </conditionalFormatting>
  <conditionalFormatting sqref="G153">
    <cfRule type="cellIs" dxfId="291" priority="135" operator="notEqual">
      <formula>1</formula>
    </cfRule>
  </conditionalFormatting>
  <conditionalFormatting sqref="G156">
    <cfRule type="cellIs" dxfId="290" priority="134" operator="notEqual">
      <formula>1</formula>
    </cfRule>
  </conditionalFormatting>
  <conditionalFormatting sqref="G159">
    <cfRule type="cellIs" dxfId="289" priority="133" operator="notEqual">
      <formula>1</formula>
    </cfRule>
  </conditionalFormatting>
  <conditionalFormatting sqref="G162">
    <cfRule type="cellIs" dxfId="288" priority="132" operator="notEqual">
      <formula>1</formula>
    </cfRule>
  </conditionalFormatting>
  <conditionalFormatting sqref="G165">
    <cfRule type="cellIs" dxfId="287" priority="131" operator="notEqual">
      <formula>1</formula>
    </cfRule>
  </conditionalFormatting>
  <conditionalFormatting sqref="G543">
    <cfRule type="cellIs" dxfId="286" priority="2" operator="notEqual">
      <formula>1</formula>
    </cfRule>
  </conditionalFormatting>
  <conditionalFormatting sqref="H162">
    <cfRule type="cellIs" dxfId="285" priority="129" operator="notEqual">
      <formula>2</formula>
    </cfRule>
  </conditionalFormatting>
  <conditionalFormatting sqref="G168">
    <cfRule type="cellIs" dxfId="284" priority="128" operator="notEqual">
      <formula>1</formula>
    </cfRule>
  </conditionalFormatting>
  <conditionalFormatting sqref="G171">
    <cfRule type="cellIs" dxfId="283" priority="127" operator="notEqual">
      <formula>1</formula>
    </cfRule>
  </conditionalFormatting>
  <conditionalFormatting sqref="G174">
    <cfRule type="cellIs" dxfId="282" priority="126" operator="notEqual">
      <formula>1</formula>
    </cfRule>
  </conditionalFormatting>
  <conditionalFormatting sqref="G177">
    <cfRule type="cellIs" dxfId="281" priority="125" operator="notEqual">
      <formula>1</formula>
    </cfRule>
  </conditionalFormatting>
  <conditionalFormatting sqref="G180">
    <cfRule type="cellIs" dxfId="280" priority="124" operator="notEqual">
      <formula>1</formula>
    </cfRule>
  </conditionalFormatting>
  <conditionalFormatting sqref="G183">
    <cfRule type="cellIs" dxfId="279" priority="123" operator="notEqual">
      <formula>1</formula>
    </cfRule>
  </conditionalFormatting>
  <conditionalFormatting sqref="G186">
    <cfRule type="cellIs" dxfId="278" priority="122" operator="notEqual">
      <formula>1</formula>
    </cfRule>
  </conditionalFormatting>
  <conditionalFormatting sqref="G189">
    <cfRule type="cellIs" dxfId="277" priority="121" operator="notEqual">
      <formula>1</formula>
    </cfRule>
  </conditionalFormatting>
  <conditionalFormatting sqref="G192">
    <cfRule type="cellIs" dxfId="276" priority="120" operator="notEqual">
      <formula>1</formula>
    </cfRule>
  </conditionalFormatting>
  <conditionalFormatting sqref="G195">
    <cfRule type="cellIs" dxfId="275" priority="119" operator="notEqual">
      <formula>1</formula>
    </cfRule>
  </conditionalFormatting>
  <conditionalFormatting sqref="G198">
    <cfRule type="cellIs" dxfId="274" priority="118" operator="notEqual">
      <formula>1</formula>
    </cfRule>
  </conditionalFormatting>
  <conditionalFormatting sqref="G201">
    <cfRule type="cellIs" dxfId="273" priority="117" operator="notEqual">
      <formula>1</formula>
    </cfRule>
  </conditionalFormatting>
  <conditionalFormatting sqref="G204">
    <cfRule type="cellIs" dxfId="272" priority="116" operator="notEqual">
      <formula>1</formula>
    </cfRule>
  </conditionalFormatting>
  <conditionalFormatting sqref="G207">
    <cfRule type="cellIs" dxfId="271" priority="115" operator="notEqual">
      <formula>1</formula>
    </cfRule>
  </conditionalFormatting>
  <conditionalFormatting sqref="G210">
    <cfRule type="cellIs" dxfId="270" priority="114" operator="notEqual">
      <formula>1</formula>
    </cfRule>
  </conditionalFormatting>
  <conditionalFormatting sqref="G213">
    <cfRule type="cellIs" dxfId="269" priority="113" operator="notEqual">
      <formula>1</formula>
    </cfRule>
  </conditionalFormatting>
  <conditionalFormatting sqref="G216">
    <cfRule type="cellIs" dxfId="268" priority="112" operator="notEqual">
      <formula>1</formula>
    </cfRule>
  </conditionalFormatting>
  <conditionalFormatting sqref="G219">
    <cfRule type="cellIs" dxfId="267" priority="111" operator="notEqual">
      <formula>1</formula>
    </cfRule>
  </conditionalFormatting>
  <conditionalFormatting sqref="G222">
    <cfRule type="cellIs" dxfId="266" priority="110" operator="notEqual">
      <formula>1</formula>
    </cfRule>
  </conditionalFormatting>
  <conditionalFormatting sqref="G225">
    <cfRule type="cellIs" dxfId="265" priority="109" operator="notEqual">
      <formula>1</formula>
    </cfRule>
  </conditionalFormatting>
  <conditionalFormatting sqref="G228">
    <cfRule type="cellIs" dxfId="264" priority="108" operator="notEqual">
      <formula>1</formula>
    </cfRule>
  </conditionalFormatting>
  <conditionalFormatting sqref="G231">
    <cfRule type="cellIs" dxfId="263" priority="106" operator="notEqual">
      <formula>1</formula>
    </cfRule>
  </conditionalFormatting>
  <conditionalFormatting sqref="G234">
    <cfRule type="cellIs" dxfId="262" priority="105" operator="notEqual">
      <formula>1</formula>
    </cfRule>
  </conditionalFormatting>
  <conditionalFormatting sqref="G237">
    <cfRule type="cellIs" dxfId="261" priority="104" operator="notEqual">
      <formula>1</formula>
    </cfRule>
  </conditionalFormatting>
  <conditionalFormatting sqref="G240">
    <cfRule type="cellIs" dxfId="260" priority="103" operator="notEqual">
      <formula>1</formula>
    </cfRule>
  </conditionalFormatting>
  <conditionalFormatting sqref="G243">
    <cfRule type="cellIs" dxfId="259" priority="102" operator="notEqual">
      <formula>1</formula>
    </cfRule>
  </conditionalFormatting>
  <conditionalFormatting sqref="G246">
    <cfRule type="cellIs" dxfId="258" priority="101" operator="notEqual">
      <formula>1</formula>
    </cfRule>
  </conditionalFormatting>
  <conditionalFormatting sqref="G249">
    <cfRule type="cellIs" dxfId="257" priority="100" operator="notEqual">
      <formula>1</formula>
    </cfRule>
  </conditionalFormatting>
  <conditionalFormatting sqref="G252">
    <cfRule type="cellIs" dxfId="256" priority="99" operator="notEqual">
      <formula>1</formula>
    </cfRule>
  </conditionalFormatting>
  <conditionalFormatting sqref="G255">
    <cfRule type="cellIs" dxfId="255" priority="98" operator="notEqual">
      <formula>1</formula>
    </cfRule>
  </conditionalFormatting>
  <conditionalFormatting sqref="G258">
    <cfRule type="cellIs" dxfId="254" priority="97" operator="notEqual">
      <formula>1</formula>
    </cfRule>
  </conditionalFormatting>
  <conditionalFormatting sqref="G261">
    <cfRule type="cellIs" dxfId="253" priority="96" operator="notEqual">
      <formula>1</formula>
    </cfRule>
  </conditionalFormatting>
  <conditionalFormatting sqref="G264">
    <cfRule type="cellIs" dxfId="252" priority="95" operator="notEqual">
      <formula>1</formula>
    </cfRule>
  </conditionalFormatting>
  <conditionalFormatting sqref="G267">
    <cfRule type="cellIs" dxfId="251" priority="94" operator="notEqual">
      <formula>1</formula>
    </cfRule>
  </conditionalFormatting>
  <conditionalFormatting sqref="G270">
    <cfRule type="cellIs" dxfId="250" priority="93" operator="notEqual">
      <formula>1</formula>
    </cfRule>
  </conditionalFormatting>
  <conditionalFormatting sqref="G273">
    <cfRule type="cellIs" dxfId="249" priority="92" operator="notEqual">
      <formula>1</formula>
    </cfRule>
  </conditionalFormatting>
  <conditionalFormatting sqref="G276">
    <cfRule type="cellIs" dxfId="248" priority="91" operator="notEqual">
      <formula>1</formula>
    </cfRule>
  </conditionalFormatting>
  <conditionalFormatting sqref="G279">
    <cfRule type="cellIs" dxfId="247" priority="90" operator="notEqual">
      <formula>1</formula>
    </cfRule>
  </conditionalFormatting>
  <conditionalFormatting sqref="G282">
    <cfRule type="cellIs" dxfId="246" priority="89" operator="notEqual">
      <formula>1</formula>
    </cfRule>
  </conditionalFormatting>
  <conditionalFormatting sqref="G285">
    <cfRule type="cellIs" dxfId="245" priority="88" operator="notEqual">
      <formula>1</formula>
    </cfRule>
  </conditionalFormatting>
  <conditionalFormatting sqref="G288">
    <cfRule type="cellIs" dxfId="244" priority="87" operator="notEqual">
      <formula>1</formula>
    </cfRule>
  </conditionalFormatting>
  <conditionalFormatting sqref="G291">
    <cfRule type="cellIs" dxfId="243" priority="86" operator="notEqual">
      <formula>1</formula>
    </cfRule>
  </conditionalFormatting>
  <conditionalFormatting sqref="G294">
    <cfRule type="cellIs" dxfId="242" priority="85" operator="notEqual">
      <formula>1</formula>
    </cfRule>
  </conditionalFormatting>
  <conditionalFormatting sqref="G297">
    <cfRule type="cellIs" dxfId="241" priority="84" operator="notEqual">
      <formula>1</formula>
    </cfRule>
  </conditionalFormatting>
  <conditionalFormatting sqref="G300">
    <cfRule type="cellIs" dxfId="240" priority="83" operator="notEqual">
      <formula>1</formula>
    </cfRule>
  </conditionalFormatting>
  <conditionalFormatting sqref="G303">
    <cfRule type="cellIs" dxfId="239" priority="82" operator="notEqual">
      <formula>1</formula>
    </cfRule>
  </conditionalFormatting>
  <conditionalFormatting sqref="G306">
    <cfRule type="cellIs" dxfId="238" priority="81" operator="notEqual">
      <formula>1</formula>
    </cfRule>
  </conditionalFormatting>
  <conditionalFormatting sqref="G309">
    <cfRule type="cellIs" dxfId="237" priority="80" operator="notEqual">
      <formula>1</formula>
    </cfRule>
  </conditionalFormatting>
  <conditionalFormatting sqref="G312">
    <cfRule type="cellIs" dxfId="236" priority="79" operator="notEqual">
      <formula>1</formula>
    </cfRule>
  </conditionalFormatting>
  <conditionalFormatting sqref="G315">
    <cfRule type="cellIs" dxfId="235" priority="78" operator="notEqual">
      <formula>1</formula>
    </cfRule>
  </conditionalFormatting>
  <conditionalFormatting sqref="G318">
    <cfRule type="cellIs" dxfId="234" priority="77" operator="notEqual">
      <formula>1</formula>
    </cfRule>
  </conditionalFormatting>
  <conditionalFormatting sqref="G321">
    <cfRule type="cellIs" dxfId="233" priority="76" operator="notEqual">
      <formula>1</formula>
    </cfRule>
  </conditionalFormatting>
  <conditionalFormatting sqref="G324">
    <cfRule type="cellIs" dxfId="232" priority="75" operator="notEqual">
      <formula>1</formula>
    </cfRule>
  </conditionalFormatting>
  <conditionalFormatting sqref="G327">
    <cfRule type="cellIs" dxfId="231" priority="74" operator="notEqual">
      <formula>1</formula>
    </cfRule>
  </conditionalFormatting>
  <conditionalFormatting sqref="G330">
    <cfRule type="cellIs" dxfId="230" priority="73" operator="notEqual">
      <formula>1</formula>
    </cfRule>
  </conditionalFormatting>
  <conditionalFormatting sqref="G333">
    <cfRule type="cellIs" dxfId="229" priority="72" operator="notEqual">
      <formula>1</formula>
    </cfRule>
  </conditionalFormatting>
  <conditionalFormatting sqref="G336">
    <cfRule type="cellIs" dxfId="228" priority="71" operator="notEqual">
      <formula>1</formula>
    </cfRule>
  </conditionalFormatting>
  <conditionalFormatting sqref="G339">
    <cfRule type="cellIs" dxfId="227" priority="70" operator="notEqual">
      <formula>1</formula>
    </cfRule>
  </conditionalFormatting>
  <conditionalFormatting sqref="G342">
    <cfRule type="cellIs" dxfId="226" priority="69" operator="notEqual">
      <formula>1</formula>
    </cfRule>
  </conditionalFormatting>
  <conditionalFormatting sqref="G345">
    <cfRule type="cellIs" dxfId="225" priority="68" operator="notEqual">
      <formula>1</formula>
    </cfRule>
  </conditionalFormatting>
  <conditionalFormatting sqref="G348">
    <cfRule type="cellIs" dxfId="224" priority="67" operator="notEqual">
      <formula>1</formula>
    </cfRule>
  </conditionalFormatting>
  <conditionalFormatting sqref="G351">
    <cfRule type="cellIs" dxfId="223" priority="66" operator="notEqual">
      <formula>1</formula>
    </cfRule>
  </conditionalFormatting>
  <conditionalFormatting sqref="G354">
    <cfRule type="cellIs" dxfId="222" priority="65" operator="notEqual">
      <formula>1</formula>
    </cfRule>
  </conditionalFormatting>
  <conditionalFormatting sqref="G357">
    <cfRule type="cellIs" dxfId="221" priority="64" operator="notEqual">
      <formula>1</formula>
    </cfRule>
  </conditionalFormatting>
  <conditionalFormatting sqref="G360">
    <cfRule type="cellIs" dxfId="220" priority="63" operator="notEqual">
      <formula>1</formula>
    </cfRule>
  </conditionalFormatting>
  <conditionalFormatting sqref="G363">
    <cfRule type="cellIs" dxfId="219" priority="62" operator="notEqual">
      <formula>1</formula>
    </cfRule>
  </conditionalFormatting>
  <conditionalFormatting sqref="G366">
    <cfRule type="cellIs" dxfId="218" priority="61" operator="notEqual">
      <formula>1</formula>
    </cfRule>
  </conditionalFormatting>
  <conditionalFormatting sqref="G369">
    <cfRule type="cellIs" dxfId="217" priority="60" operator="notEqual">
      <formula>1</formula>
    </cfRule>
  </conditionalFormatting>
  <conditionalFormatting sqref="G372">
    <cfRule type="cellIs" dxfId="216" priority="59" operator="notEqual">
      <formula>1</formula>
    </cfRule>
  </conditionalFormatting>
  <conditionalFormatting sqref="G375">
    <cfRule type="cellIs" dxfId="215" priority="58" operator="notEqual">
      <formula>1</formula>
    </cfRule>
  </conditionalFormatting>
  <conditionalFormatting sqref="G378">
    <cfRule type="cellIs" dxfId="214" priority="57" operator="notEqual">
      <formula>1</formula>
    </cfRule>
  </conditionalFormatting>
  <conditionalFormatting sqref="G381">
    <cfRule type="cellIs" dxfId="213" priority="56" operator="notEqual">
      <formula>1</formula>
    </cfRule>
  </conditionalFormatting>
  <conditionalFormatting sqref="G384">
    <cfRule type="cellIs" dxfId="212" priority="55" operator="notEqual">
      <formula>1</formula>
    </cfRule>
  </conditionalFormatting>
  <conditionalFormatting sqref="G387">
    <cfRule type="cellIs" dxfId="211" priority="54" operator="notEqual">
      <formula>1</formula>
    </cfRule>
  </conditionalFormatting>
  <conditionalFormatting sqref="G390">
    <cfRule type="cellIs" dxfId="210" priority="53" operator="notEqual">
      <formula>1</formula>
    </cfRule>
  </conditionalFormatting>
  <conditionalFormatting sqref="G393">
    <cfRule type="cellIs" dxfId="209" priority="52" operator="notEqual">
      <formula>1</formula>
    </cfRule>
  </conditionalFormatting>
  <conditionalFormatting sqref="G396">
    <cfRule type="cellIs" dxfId="208" priority="51" operator="notEqual">
      <formula>1</formula>
    </cfRule>
  </conditionalFormatting>
  <conditionalFormatting sqref="G399">
    <cfRule type="cellIs" dxfId="207" priority="50" operator="notEqual">
      <formula>1</formula>
    </cfRule>
  </conditionalFormatting>
  <conditionalFormatting sqref="G402">
    <cfRule type="cellIs" dxfId="206" priority="49" operator="notEqual">
      <formula>1</formula>
    </cfRule>
  </conditionalFormatting>
  <conditionalFormatting sqref="G405">
    <cfRule type="cellIs" dxfId="205" priority="48" operator="notEqual">
      <formula>1</formula>
    </cfRule>
  </conditionalFormatting>
  <conditionalFormatting sqref="G408">
    <cfRule type="cellIs" dxfId="204" priority="47" operator="notEqual">
      <formula>1</formula>
    </cfRule>
  </conditionalFormatting>
  <conditionalFormatting sqref="G411">
    <cfRule type="cellIs" dxfId="203" priority="46" operator="notEqual">
      <formula>1</formula>
    </cfRule>
  </conditionalFormatting>
  <conditionalFormatting sqref="G414">
    <cfRule type="cellIs" dxfId="202" priority="45" operator="notEqual">
      <formula>1</formula>
    </cfRule>
  </conditionalFormatting>
  <conditionalFormatting sqref="G417">
    <cfRule type="cellIs" dxfId="201" priority="44" operator="notEqual">
      <formula>1</formula>
    </cfRule>
  </conditionalFormatting>
  <conditionalFormatting sqref="G420">
    <cfRule type="cellIs" dxfId="200" priority="43" operator="notEqual">
      <formula>1</formula>
    </cfRule>
  </conditionalFormatting>
  <conditionalFormatting sqref="G423">
    <cfRule type="cellIs" dxfId="199" priority="42" operator="notEqual">
      <formula>1</formula>
    </cfRule>
  </conditionalFormatting>
  <conditionalFormatting sqref="G426">
    <cfRule type="cellIs" dxfId="198" priority="41" operator="notEqual">
      <formula>1</formula>
    </cfRule>
  </conditionalFormatting>
  <conditionalFormatting sqref="G429">
    <cfRule type="cellIs" dxfId="197" priority="40" operator="notEqual">
      <formula>1</formula>
    </cfRule>
  </conditionalFormatting>
  <conditionalFormatting sqref="G432">
    <cfRule type="cellIs" dxfId="196" priority="39" operator="notEqual">
      <formula>1</formula>
    </cfRule>
  </conditionalFormatting>
  <conditionalFormatting sqref="G435">
    <cfRule type="cellIs" dxfId="195" priority="38" operator="notEqual">
      <formula>1</formula>
    </cfRule>
  </conditionalFormatting>
  <conditionalFormatting sqref="G438">
    <cfRule type="cellIs" dxfId="194" priority="37" operator="notEqual">
      <formula>1</formula>
    </cfRule>
  </conditionalFormatting>
  <conditionalFormatting sqref="G441">
    <cfRule type="cellIs" dxfId="193" priority="36" operator="notEqual">
      <formula>1</formula>
    </cfRule>
  </conditionalFormatting>
  <conditionalFormatting sqref="G444">
    <cfRule type="cellIs" dxfId="192" priority="35" operator="notEqual">
      <formula>1</formula>
    </cfRule>
  </conditionalFormatting>
  <conditionalFormatting sqref="G447">
    <cfRule type="cellIs" dxfId="191" priority="34" operator="notEqual">
      <formula>1</formula>
    </cfRule>
  </conditionalFormatting>
  <conditionalFormatting sqref="G450">
    <cfRule type="cellIs" dxfId="190" priority="33" operator="notEqual">
      <formula>1</formula>
    </cfRule>
  </conditionalFormatting>
  <conditionalFormatting sqref="G453">
    <cfRule type="cellIs" dxfId="189" priority="32" operator="notEqual">
      <formula>1</formula>
    </cfRule>
  </conditionalFormatting>
  <conditionalFormatting sqref="G456">
    <cfRule type="cellIs" dxfId="188" priority="31" operator="notEqual">
      <formula>1</formula>
    </cfRule>
  </conditionalFormatting>
  <conditionalFormatting sqref="G459">
    <cfRule type="cellIs" dxfId="187" priority="30" operator="notEqual">
      <formula>1</formula>
    </cfRule>
  </conditionalFormatting>
  <conditionalFormatting sqref="G462">
    <cfRule type="cellIs" dxfId="186" priority="29" operator="notEqual">
      <formula>1</formula>
    </cfRule>
  </conditionalFormatting>
  <conditionalFormatting sqref="G465">
    <cfRule type="cellIs" dxfId="185" priority="28" operator="notEqual">
      <formula>1</formula>
    </cfRule>
  </conditionalFormatting>
  <conditionalFormatting sqref="G468">
    <cfRule type="cellIs" dxfId="184" priority="27" operator="notEqual">
      <formula>1</formula>
    </cfRule>
  </conditionalFormatting>
  <conditionalFormatting sqref="G471">
    <cfRule type="cellIs" dxfId="183" priority="26" operator="notEqual">
      <formula>1</formula>
    </cfRule>
  </conditionalFormatting>
  <conditionalFormatting sqref="G474">
    <cfRule type="cellIs" dxfId="182" priority="25" operator="notEqual">
      <formula>1</formula>
    </cfRule>
  </conditionalFormatting>
  <conditionalFormatting sqref="G477">
    <cfRule type="cellIs" dxfId="181" priority="24" operator="notEqual">
      <formula>1</formula>
    </cfRule>
  </conditionalFormatting>
  <conditionalFormatting sqref="G480">
    <cfRule type="cellIs" dxfId="180" priority="23" operator="notEqual">
      <formula>1</formula>
    </cfRule>
  </conditionalFormatting>
  <conditionalFormatting sqref="G483">
    <cfRule type="cellIs" dxfId="179" priority="22" operator="notEqual">
      <formula>1</formula>
    </cfRule>
  </conditionalFormatting>
  <conditionalFormatting sqref="G486">
    <cfRule type="cellIs" dxfId="178" priority="21" operator="notEqual">
      <formula>1</formula>
    </cfRule>
  </conditionalFormatting>
  <conditionalFormatting sqref="G489">
    <cfRule type="cellIs" dxfId="177" priority="20" operator="notEqual">
      <formula>1</formula>
    </cfRule>
  </conditionalFormatting>
  <conditionalFormatting sqref="G492">
    <cfRule type="cellIs" dxfId="176" priority="19" operator="notEqual">
      <formula>1</formula>
    </cfRule>
  </conditionalFormatting>
  <conditionalFormatting sqref="G495">
    <cfRule type="cellIs" dxfId="175" priority="18" operator="notEqual">
      <formula>1</formula>
    </cfRule>
  </conditionalFormatting>
  <conditionalFormatting sqref="G498">
    <cfRule type="cellIs" dxfId="174" priority="17" operator="notEqual">
      <formula>1</formula>
    </cfRule>
  </conditionalFormatting>
  <conditionalFormatting sqref="G501">
    <cfRule type="cellIs" dxfId="173" priority="16" operator="notEqual">
      <formula>1</formula>
    </cfRule>
  </conditionalFormatting>
  <conditionalFormatting sqref="G504">
    <cfRule type="cellIs" dxfId="172" priority="15" operator="notEqual">
      <formula>1</formula>
    </cfRule>
  </conditionalFormatting>
  <conditionalFormatting sqref="G507">
    <cfRule type="cellIs" dxfId="171" priority="14" operator="notEqual">
      <formula>1</formula>
    </cfRule>
  </conditionalFormatting>
  <conditionalFormatting sqref="G510">
    <cfRule type="cellIs" dxfId="170" priority="13" operator="notEqual">
      <formula>1</formula>
    </cfRule>
  </conditionalFormatting>
  <conditionalFormatting sqref="G513">
    <cfRule type="cellIs" dxfId="169" priority="12" operator="notEqual">
      <formula>1</formula>
    </cfRule>
  </conditionalFormatting>
  <conditionalFormatting sqref="G516">
    <cfRule type="cellIs" dxfId="168" priority="11" operator="notEqual">
      <formula>1</formula>
    </cfRule>
  </conditionalFormatting>
  <conditionalFormatting sqref="G519">
    <cfRule type="cellIs" dxfId="167" priority="10" operator="notEqual">
      <formula>1</formula>
    </cfRule>
  </conditionalFormatting>
  <conditionalFormatting sqref="G522">
    <cfRule type="cellIs" dxfId="166" priority="9" operator="notEqual">
      <formula>1</formula>
    </cfRule>
  </conditionalFormatting>
  <conditionalFormatting sqref="G525">
    <cfRule type="cellIs" dxfId="165" priority="8" operator="notEqual">
      <formula>1</formula>
    </cfRule>
  </conditionalFormatting>
  <conditionalFormatting sqref="G528">
    <cfRule type="cellIs" dxfId="164" priority="7" operator="notEqual">
      <formula>1</formula>
    </cfRule>
  </conditionalFormatting>
  <conditionalFormatting sqref="G531">
    <cfRule type="cellIs" dxfId="163" priority="6" operator="notEqual">
      <formula>1</formula>
    </cfRule>
  </conditionalFormatting>
  <conditionalFormatting sqref="G534">
    <cfRule type="cellIs" dxfId="162" priority="5" operator="notEqual">
      <formula>1</formula>
    </cfRule>
  </conditionalFormatting>
  <conditionalFormatting sqref="G537">
    <cfRule type="cellIs" dxfId="161" priority="4" operator="notEqual">
      <formula>1</formula>
    </cfRule>
  </conditionalFormatting>
  <conditionalFormatting sqref="G540">
    <cfRule type="cellIs" dxfId="160" priority="3" operator="notEqual">
      <formula>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>
      <selection activeCell="B8" sqref="B8 B15"/>
    </sheetView>
  </sheetViews>
  <sheetFormatPr defaultRowHeight="15.6" x14ac:dyDescent="0.3"/>
  <cols>
    <col min="1" max="1" width="17" style="103" customWidth="1"/>
    <col min="2" max="2" width="11.88671875" style="103" customWidth="1"/>
    <col min="3" max="3" width="13.109375" customWidth="1"/>
    <col min="4" max="5" width="20.6640625" style="103" customWidth="1"/>
    <col min="6" max="8" width="1.6640625" customWidth="1"/>
  </cols>
  <sheetData>
    <row r="1" spans="1:9" ht="23.4" x14ac:dyDescent="0.45">
      <c r="A1" s="240" t="s">
        <v>157</v>
      </c>
      <c r="B1" s="240"/>
      <c r="C1" s="240"/>
      <c r="D1" s="240"/>
      <c r="E1" s="240"/>
    </row>
    <row r="2" spans="1:9" ht="14.25" customHeight="1" x14ac:dyDescent="0.45">
      <c r="A2" s="156"/>
      <c r="B2" s="156"/>
      <c r="C2" s="156"/>
      <c r="D2" s="156"/>
      <c r="E2" s="156"/>
    </row>
    <row r="3" spans="1:9" ht="21" x14ac:dyDescent="0.4">
      <c r="A3" s="224" t="s">
        <v>178</v>
      </c>
      <c r="B3" s="224"/>
      <c r="C3" s="224"/>
      <c r="D3" s="224"/>
      <c r="E3" s="224"/>
    </row>
    <row r="4" spans="1:9" ht="21" x14ac:dyDescent="0.4">
      <c r="A4" s="158"/>
      <c r="B4" s="158"/>
      <c r="C4" s="158"/>
      <c r="D4" s="158"/>
      <c r="E4" s="158"/>
    </row>
    <row r="5" spans="1:9" ht="21" x14ac:dyDescent="0.4">
      <c r="A5" s="224" t="s">
        <v>179</v>
      </c>
      <c r="B5" s="224"/>
      <c r="C5" s="224"/>
      <c r="D5" s="224"/>
      <c r="E5" s="224"/>
    </row>
    <row r="6" spans="1:9" ht="16.2" thickBot="1" x14ac:dyDescent="0.35"/>
    <row r="7" spans="1:9" ht="16.2" thickBot="1" x14ac:dyDescent="0.35">
      <c r="A7" s="237">
        <f>KUDER!B1</f>
        <v>0</v>
      </c>
      <c r="B7" s="238"/>
      <c r="C7" s="238"/>
      <c r="D7" s="238"/>
      <c r="E7" s="239"/>
      <c r="F7" s="105"/>
      <c r="G7" s="105"/>
      <c r="H7" s="104"/>
      <c r="I7" s="104"/>
    </row>
    <row r="8" spans="1:9" ht="18.600000000000001" thickBot="1" x14ac:dyDescent="0.4">
      <c r="A8" s="163" t="s">
        <v>64</v>
      </c>
      <c r="B8" s="171">
        <f>KUDER!D1</f>
        <v>0</v>
      </c>
      <c r="C8" s="159"/>
      <c r="D8" s="167" t="s">
        <v>180</v>
      </c>
      <c r="E8" s="169">
        <f>KUDER!D4</f>
        <v>0</v>
      </c>
    </row>
    <row r="9" spans="1:9" ht="18.600000000000001" thickBot="1" x14ac:dyDescent="0.4">
      <c r="A9" s="164" t="s">
        <v>156</v>
      </c>
      <c r="B9" s="169">
        <f>KUDER!D3</f>
        <v>0</v>
      </c>
      <c r="C9" s="159"/>
      <c r="D9" s="167" t="s">
        <v>155</v>
      </c>
      <c r="E9" s="170">
        <f>KUDER!D2</f>
        <v>0</v>
      </c>
    </row>
    <row r="10" spans="1:9" ht="18.600000000000001" thickBot="1" x14ac:dyDescent="0.4">
      <c r="A10" s="172">
        <f>KUDER!J37</f>
        <v>0</v>
      </c>
      <c r="B10" s="168"/>
      <c r="C10" s="159"/>
    </row>
    <row r="11" spans="1:9" x14ac:dyDescent="0.3">
      <c r="A11" s="161"/>
      <c r="B11" s="162"/>
      <c r="C11" s="160"/>
      <c r="D11" s="235" t="s">
        <v>69</v>
      </c>
      <c r="E11" s="236"/>
      <c r="F11" s="106"/>
      <c r="G11" s="106"/>
    </row>
    <row r="12" spans="1:9" ht="16.2" thickBot="1" x14ac:dyDescent="0.35">
      <c r="A12" s="119"/>
      <c r="B12" s="120"/>
      <c r="C12" s="121"/>
      <c r="D12" s="233" t="s">
        <v>64</v>
      </c>
      <c r="E12" s="234"/>
      <c r="F12" s="106"/>
      <c r="G12" s="106"/>
    </row>
    <row r="13" spans="1:9" x14ac:dyDescent="0.3">
      <c r="A13" s="122"/>
      <c r="B13" s="123" t="s">
        <v>67</v>
      </c>
      <c r="C13" s="124" t="s">
        <v>68</v>
      </c>
      <c r="D13" s="123" t="s">
        <v>67</v>
      </c>
      <c r="E13" s="124" t="s">
        <v>68</v>
      </c>
      <c r="F13" s="111"/>
      <c r="G13" s="107" t="s">
        <v>70</v>
      </c>
      <c r="H13" s="108" t="s">
        <v>65</v>
      </c>
    </row>
    <row r="14" spans="1:9" x14ac:dyDescent="0.3">
      <c r="A14" s="118" t="s">
        <v>52</v>
      </c>
      <c r="B14" s="139" t="str">
        <f>IF(B8="M",KUDER!K37,"")</f>
        <v/>
      </c>
      <c r="C14" s="139" t="str">
        <f>IF(B8="F",KUDER!K37,"")</f>
        <v/>
      </c>
      <c r="D14" s="141" t="str">
        <f>IF(B$8="F","",IF(B14&lt;36.5,"Abaixo da média",IF(B14&lt;58.5,"Médio",IF(B14&lt;67.5,"Elevado","Muito Elevado"))))</f>
        <v>Muito Elevado</v>
      </c>
      <c r="E14" s="142" t="str">
        <f>IF(B$8="M","",IF(C14&lt;22.5,"Abaixo da média",IF(C14&lt;39.5,"Médio",IF(C14&lt;51.5,"Elevado","Muito Elevado"))))</f>
        <v>Muito Elevado</v>
      </c>
      <c r="F14" s="109" t="s">
        <v>52</v>
      </c>
      <c r="G14" s="110">
        <f t="shared" ref="G14:G23" si="0">IF(D14="Abaixo da média",1,IF(D14="Médio",2,IF(D14="Elevado",3,IF(D14="Muito Elevado",4,""))))</f>
        <v>4</v>
      </c>
      <c r="H14" s="110">
        <f t="shared" ref="H14:H23" si="1">IF(E14="Abaixo da média",1,IF(E14="Médio",2,IF(E14="Elevado",3,IF(E14="Muito Elevado",4,""))))</f>
        <v>4</v>
      </c>
    </row>
    <row r="15" spans="1:9" x14ac:dyDescent="0.3">
      <c r="A15" s="118" t="s">
        <v>53</v>
      </c>
      <c r="B15" s="139" t="str">
        <f>IF(B8="M",KUDER!L37,"")</f>
        <v/>
      </c>
      <c r="C15" s="139" t="str">
        <f>IF(B8="F",KUDER!L37,"")</f>
        <v/>
      </c>
      <c r="D15" s="141" t="str">
        <f>IF(B$8="F","",IF(B15&lt;35.5,"Abaixo da média",IF(B15&lt;53.5,"Médio",IF(B15&lt;59.5,"Elevado","Muito Elevado"))))</f>
        <v>Muito Elevado</v>
      </c>
      <c r="E15" s="142" t="str">
        <f>IF(B$8="M","",IF(C15&lt;16.5,"Abaixo da média",IF(C15&lt;28.5,"Médio",IF(C15&lt;34.5,"Elevado","Muito Elevado"))))</f>
        <v>Muito Elevado</v>
      </c>
      <c r="F15" s="109" t="s">
        <v>53</v>
      </c>
      <c r="G15" s="110">
        <f t="shared" si="0"/>
        <v>4</v>
      </c>
      <c r="H15" s="110">
        <f t="shared" si="1"/>
        <v>4</v>
      </c>
    </row>
    <row r="16" spans="1:9" x14ac:dyDescent="0.3">
      <c r="A16" s="118" t="s">
        <v>66</v>
      </c>
      <c r="B16" s="139" t="str">
        <f>IF(B8="M",KUDER!M37,"")</f>
        <v/>
      </c>
      <c r="C16" s="139" t="str">
        <f>IF(B8="F",KUDER!M37,"")</f>
        <v/>
      </c>
      <c r="D16" s="141" t="str">
        <f>IF(B$8="F","",IF(B16&lt;19.5,"Abaixo da média",IF(B16&lt;29.5,"Médio",IF(B16&lt;34.8,"Elevado","Muito Elevado"))))</f>
        <v>Muito Elevado</v>
      </c>
      <c r="E16" s="142" t="str">
        <f>IF(B$8="M","",IF(C16&lt;16.5,"Abaixo da média",IF(C16&lt;26.5,"Médio",IF(C16&lt;31.5,"Elevado","Muito Elevado"))))</f>
        <v>Muito Elevado</v>
      </c>
      <c r="F16" s="109" t="s">
        <v>66</v>
      </c>
      <c r="G16" s="110">
        <f t="shared" si="0"/>
        <v>4</v>
      </c>
      <c r="H16" s="110">
        <f t="shared" si="1"/>
        <v>4</v>
      </c>
    </row>
    <row r="17" spans="1:8" x14ac:dyDescent="0.3">
      <c r="A17" s="118" t="s">
        <v>55</v>
      </c>
      <c r="B17" s="139" t="str">
        <f>IF(B8="M",KUDER!N37,"")</f>
        <v/>
      </c>
      <c r="C17" s="139" t="str">
        <f>IF(B8="F",KUDER!N37,"")</f>
        <v/>
      </c>
      <c r="D17" s="141" t="str">
        <f>IF(B$8="F","",IF(B17&lt;32.5,"Abaixo da média",IF(B17&lt;49.5,"Médio",IF(B17&lt;57.5,"Elevado","Muito Elevado"))))</f>
        <v>Muito Elevado</v>
      </c>
      <c r="E17" s="142" t="str">
        <f>IF(B$8="M","",IF(C17&lt;20.5,"Abaixo da média",IF(C17&lt;37.5,"Médio",IF(C17&lt;47.5,"Elevado","Muito Elevado"))))</f>
        <v>Muito Elevado</v>
      </c>
      <c r="F17" s="109" t="s">
        <v>55</v>
      </c>
      <c r="G17" s="110">
        <f t="shared" si="0"/>
        <v>4</v>
      </c>
      <c r="H17" s="110">
        <f t="shared" si="1"/>
        <v>4</v>
      </c>
    </row>
    <row r="18" spans="1:8" x14ac:dyDescent="0.3">
      <c r="A18" s="118" t="s">
        <v>56</v>
      </c>
      <c r="B18" s="139" t="str">
        <f>IF(B8="M",KUDER!O37,"")</f>
        <v/>
      </c>
      <c r="C18" s="139" t="str">
        <f>IF(B8="F",KUDER!O37,"")</f>
        <v/>
      </c>
      <c r="D18" s="141" t="str">
        <f>IF(B$8="F","",IF(B18&lt;32.5,"Abaixo da média",IF(B18&lt;46.7,"Médio",IF(B18&lt;54.5,"Elevado","Muito Elevado"))))</f>
        <v>Muito Elevado</v>
      </c>
      <c r="E18" s="142" t="str">
        <f>IF(B$8="M","",IF(C18&lt;32.5,"Abaixo da média",IF(C18&lt;45.5,"Médio",IF(C18&lt;52.5,"Elevado","Muito Elevado"))))</f>
        <v>Muito Elevado</v>
      </c>
      <c r="F18" s="109" t="s">
        <v>56</v>
      </c>
      <c r="G18" s="110">
        <f t="shared" si="0"/>
        <v>4</v>
      </c>
      <c r="H18" s="110">
        <f t="shared" si="1"/>
        <v>4</v>
      </c>
    </row>
    <row r="19" spans="1:8" x14ac:dyDescent="0.3">
      <c r="A19" s="118" t="s">
        <v>57</v>
      </c>
      <c r="B19" s="139" t="str">
        <f>IF(B8="M",KUDER!P37,"")</f>
        <v/>
      </c>
      <c r="C19" s="139" t="str">
        <f>IF(B8="F",KUDER!P37,"")</f>
        <v/>
      </c>
      <c r="D19" s="141" t="str">
        <f>IF(B$8="F","",IF(B19&lt;19.5,"Abaixo da média",IF(B19&lt;31.5,"Médio",IF(B19&lt;39.5,"Elevado","Muito Elevado"))))</f>
        <v>Muito Elevado</v>
      </c>
      <c r="E19" s="142" t="str">
        <f>IF(B$8="M","",IF(C19&lt;21.5,"Abaixo da média",IF(C19&lt;35.5,"Médio",IF(C19&lt;42.5,"Elevado","Muito Elevado"))))</f>
        <v>Muito Elevado</v>
      </c>
      <c r="F19" s="109" t="s">
        <v>57</v>
      </c>
      <c r="G19" s="110">
        <f t="shared" si="0"/>
        <v>4</v>
      </c>
      <c r="H19" s="110">
        <f t="shared" si="1"/>
        <v>4</v>
      </c>
    </row>
    <row r="20" spans="1:8" x14ac:dyDescent="0.3">
      <c r="A20" s="118" t="s">
        <v>58</v>
      </c>
      <c r="B20" s="139" t="str">
        <f>IF(B8="M",KUDER!Q37,"")</f>
        <v/>
      </c>
      <c r="C20" s="139" t="str">
        <f>IF(B8="F",KUDER!Q37,"")</f>
        <v/>
      </c>
      <c r="D20" s="141" t="str">
        <f>IF(B$8="F","",IF(B20&lt;12.5,"Abaixo da média",IF(B20&lt;21.5,"Médio",IF(B20&lt;27.5,"Elevado","Muito Elevado"))))</f>
        <v>Muito Elevado</v>
      </c>
      <c r="E20" s="142" t="str">
        <f>IF(B$8="M","",IF(C20&lt;14.5,"Abaixo da média",IF(C20&lt;24.5,"Médio",IF(C20&lt;30.5,"Elevado","Muito Elevado"))))</f>
        <v>Muito Elevado</v>
      </c>
      <c r="F20" s="109" t="s">
        <v>58</v>
      </c>
      <c r="G20" s="110">
        <f t="shared" si="0"/>
        <v>4</v>
      </c>
      <c r="H20" s="110">
        <f t="shared" si="1"/>
        <v>4</v>
      </c>
    </row>
    <row r="21" spans="1:8" x14ac:dyDescent="0.3">
      <c r="A21" s="118" t="s">
        <v>59</v>
      </c>
      <c r="B21" s="139" t="str">
        <f>IF(B8="M",KUDER!R37,"")</f>
        <v/>
      </c>
      <c r="C21" s="139" t="str">
        <f>IF(B8="F",KUDER!R37,"")</f>
        <v/>
      </c>
      <c r="D21" s="141" t="str">
        <f>IF(B$8="F","",IF(B21&lt;8.5,"Abaixo da média",IF(B21&lt;18.5,"Médio",IF(B21&lt;24.5,"Elevado","Muito Elevado"))))</f>
        <v>Muito Elevado</v>
      </c>
      <c r="E21" s="142" t="str">
        <f>IF(B$8="M","",IF(C21&lt;13.5,"Abaixo da média",IF(C21&lt;23.5,"Médio",IF(C21&lt;26.5,"Elevado","Muito Elevado"))))</f>
        <v>Muito Elevado</v>
      </c>
      <c r="F21" s="109" t="s">
        <v>59</v>
      </c>
      <c r="G21" s="110">
        <f t="shared" si="0"/>
        <v>4</v>
      </c>
      <c r="H21" s="110">
        <f t="shared" si="1"/>
        <v>4</v>
      </c>
    </row>
    <row r="22" spans="1:8" x14ac:dyDescent="0.3">
      <c r="A22" s="118" t="s">
        <v>60</v>
      </c>
      <c r="B22" s="139" t="str">
        <f>IF(B8="M",KUDER!S37,"")</f>
        <v/>
      </c>
      <c r="C22" s="139" t="str">
        <f>IF(B8="F",KUDER!S37,"")</f>
        <v/>
      </c>
      <c r="D22" s="141" t="str">
        <f>IF(B$8="F","",IF(B22&lt;30.5,"Abaixo da média",IF(B22&lt;43.5,"Médio",IF(B22&lt;49.5,"Elevado","Muito Elevado"))))</f>
        <v>Muito Elevado</v>
      </c>
      <c r="E22" s="142" t="str">
        <f>IF(B$8="M","",IF(C22&lt;40.5,"Abaixo da média",IF(C22&lt;56.5,"Médio",IF(C22&lt;64.5,"Elevado","Muito Elevado"))))</f>
        <v>Muito Elevado</v>
      </c>
      <c r="F22" s="109" t="s">
        <v>60</v>
      </c>
      <c r="G22" s="110">
        <f t="shared" si="0"/>
        <v>4</v>
      </c>
      <c r="H22" s="110">
        <f t="shared" si="1"/>
        <v>4</v>
      </c>
    </row>
    <row r="23" spans="1:8" ht="16.2" thickBot="1" x14ac:dyDescent="0.35">
      <c r="A23" s="125" t="s">
        <v>61</v>
      </c>
      <c r="B23" s="140" t="str">
        <f>IF(B8="M",KUDER!T37,"")</f>
        <v/>
      </c>
      <c r="C23" s="140" t="str">
        <f>IF(B8="F",KUDER!T37,"")</f>
        <v/>
      </c>
      <c r="D23" s="143" t="str">
        <f>IF(B$8="F","",IF(B23&lt;37.5,"Abaixo da média",IF(B23&lt;52.5,"Médio",IF(B23&lt;60.5,"Elevado","Muito Elevado"))))</f>
        <v>Muito Elevado</v>
      </c>
      <c r="E23" s="144" t="str">
        <f>IF(B$8="M","",IF(C23&lt;47.5,"Abaixo da média",IF(C23&lt;68.5,"Médio",IF(C23&lt;77.5,"Elevado","Muito Elevado"))))</f>
        <v>Muito Elevado</v>
      </c>
      <c r="F23" s="109" t="s">
        <v>61</v>
      </c>
      <c r="G23" s="110">
        <f t="shared" si="0"/>
        <v>4</v>
      </c>
      <c r="H23" s="110">
        <f t="shared" si="1"/>
        <v>4</v>
      </c>
    </row>
    <row r="24" spans="1:8" x14ac:dyDescent="0.3">
      <c r="A24" s="122"/>
      <c r="B24" s="122"/>
      <c r="C24" s="121"/>
      <c r="D24" s="122"/>
      <c r="E24" s="122"/>
    </row>
  </sheetData>
  <sheetProtection algorithmName="SHA-512" hashValue="ZRgByF+K8g7j+0sc4sciCuxDeK0a5fdsf96fo4N4Py6usqSLVdX+oJAexHOeE1GVVrVYKOXgbmGdv4pNEvoo5Q==" saltValue="zg+GY4J1ouFV3rQUmUk7KQ==" spinCount="100000" sheet="1" selectLockedCells="1"/>
  <mergeCells count="6">
    <mergeCell ref="D12:E12"/>
    <mergeCell ref="D11:E11"/>
    <mergeCell ref="A7:E7"/>
    <mergeCell ref="A1:E1"/>
    <mergeCell ref="A3:E3"/>
    <mergeCell ref="A5:E5"/>
  </mergeCells>
  <conditionalFormatting sqref="B14">
    <cfRule type="cellIs" dxfId="159" priority="20" operator="between">
      <formula>0</formula>
      <formula>26</formula>
    </cfRule>
    <cfRule type="cellIs" dxfId="158" priority="40" operator="between">
      <formula>76.5</formula>
      <formula>100</formula>
    </cfRule>
    <cfRule type="cellIs" dxfId="157" priority="156" operator="between">
      <formula>67.5</formula>
      <formula>71</formula>
    </cfRule>
    <cfRule type="cellIs" dxfId="156" priority="157" operator="between">
      <formula>64</formula>
      <formula>67.5</formula>
    </cfRule>
    <cfRule type="cellIs" dxfId="155" priority="158" operator="between">
      <formula>58.5</formula>
      <formula>61</formula>
    </cfRule>
    <cfRule type="cellIs" dxfId="154" priority="159" operator="between">
      <formula>56</formula>
      <formula>58.5</formula>
    </cfRule>
    <cfRule type="cellIs" dxfId="153" priority="160" operator="between">
      <formula>36.5</formula>
      <formula>40</formula>
    </cfRule>
    <cfRule type="cellIs" dxfId="152" priority="161" operator="between">
      <formula>34</formula>
      <formula>36.5</formula>
    </cfRule>
  </conditionalFormatting>
  <conditionalFormatting sqref="C14">
    <cfRule type="cellIs" dxfId="151" priority="19" operator="between">
      <formula>0</formula>
      <formula>17</formula>
    </cfRule>
    <cfRule type="cellIs" dxfId="150" priority="39" operator="between">
      <formula>68</formula>
      <formula>100</formula>
    </cfRule>
    <cfRule type="cellIs" dxfId="149" priority="150" operator="between">
      <formula>51.5</formula>
      <formula>57</formula>
    </cfRule>
    <cfRule type="cellIs" dxfId="148" priority="151" operator="between">
      <formula>46</formula>
      <formula>51.5</formula>
    </cfRule>
    <cfRule type="cellIs" dxfId="147" priority="152" operator="between">
      <formula>39.5</formula>
      <formula>42.5</formula>
    </cfRule>
    <cfRule type="cellIs" dxfId="146" priority="153" operator="between">
      <formula>37</formula>
      <formula>39.5</formula>
    </cfRule>
    <cfRule type="cellIs" dxfId="145" priority="154" operator="between">
      <formula>22.5</formula>
      <formula>25</formula>
    </cfRule>
    <cfRule type="cellIs" dxfId="144" priority="155" operator="between">
      <formula>21</formula>
      <formula>22.5</formula>
    </cfRule>
  </conditionalFormatting>
  <conditionalFormatting sqref="B15">
    <cfRule type="cellIs" dxfId="143" priority="18" operator="between">
      <formula>0</formula>
      <formula>27</formula>
    </cfRule>
    <cfRule type="cellIs" dxfId="142" priority="38" operator="between">
      <formula>66</formula>
      <formula>100</formula>
    </cfRule>
    <cfRule type="cellIs" dxfId="141" priority="144" operator="between">
      <formula>59.5</formula>
      <formula>62</formula>
    </cfRule>
    <cfRule type="cellIs" dxfId="140" priority="145" operator="between">
      <formula>57</formula>
      <formula>59.5</formula>
    </cfRule>
    <cfRule type="cellIs" dxfId="139" priority="146" operator="between">
      <formula>53.5</formula>
      <formula>55</formula>
    </cfRule>
    <cfRule type="cellIs" dxfId="138" priority="147" operator="between">
      <formula>52</formula>
      <formula>53.5</formula>
    </cfRule>
    <cfRule type="cellIs" dxfId="137" priority="148" operator="between">
      <formula>35.5</formula>
      <formula>38</formula>
    </cfRule>
    <cfRule type="cellIs" dxfId="136" priority="149" operator="between">
      <formula>34</formula>
      <formula>35.5</formula>
    </cfRule>
  </conditionalFormatting>
  <conditionalFormatting sqref="C15">
    <cfRule type="cellIs" dxfId="135" priority="17" operator="between">
      <formula>0</formula>
      <formula>12</formula>
    </cfRule>
    <cfRule type="cellIs" dxfId="134" priority="37" operator="between">
      <formula>50</formula>
      <formula>100</formula>
    </cfRule>
    <cfRule type="cellIs" dxfId="133" priority="138" operator="between">
      <formula>34.5</formula>
      <formula>40</formula>
    </cfRule>
    <cfRule type="cellIs" dxfId="132" priority="139" operator="between">
      <formula>32</formula>
      <formula>34.5</formula>
    </cfRule>
    <cfRule type="cellIs" dxfId="131" priority="140" operator="between">
      <formula>28.5</formula>
      <formula>30</formula>
    </cfRule>
    <cfRule type="cellIs" dxfId="130" priority="141" operator="between">
      <formula>27</formula>
      <formula>28.5</formula>
    </cfRule>
    <cfRule type="cellIs" dxfId="129" priority="142" operator="between">
      <formula>16.5</formula>
      <formula>18</formula>
    </cfRule>
    <cfRule type="cellIs" dxfId="128" priority="143" operator="between">
      <formula>16</formula>
      <formula>16.5</formula>
    </cfRule>
  </conditionalFormatting>
  <conditionalFormatting sqref="B16">
    <cfRule type="cellIs" dxfId="127" priority="16" operator="between">
      <formula>0</formula>
      <formula>15</formula>
    </cfRule>
    <cfRule type="cellIs" dxfId="126" priority="36" operator="between">
      <formula>46</formula>
      <formula>100</formula>
    </cfRule>
    <cfRule type="cellIs" dxfId="125" priority="132" operator="between">
      <formula>34.8</formula>
      <formula>38</formula>
    </cfRule>
    <cfRule type="cellIs" dxfId="124" priority="133" operator="between">
      <formula>32</formula>
      <formula>34.8</formula>
    </cfRule>
    <cfRule type="cellIs" dxfId="123" priority="134" operator="between">
      <formula>29.5</formula>
      <formula>30</formula>
    </cfRule>
    <cfRule type="cellIs" dxfId="122" priority="135" operator="between">
      <formula>28</formula>
      <formula>29.5</formula>
    </cfRule>
    <cfRule type="cellIs" dxfId="121" priority="136" operator="between">
      <formula>19.5</formula>
      <formula>21</formula>
    </cfRule>
    <cfRule type="cellIs" dxfId="120" priority="137" operator="between">
      <formula>18</formula>
      <formula>19.5</formula>
    </cfRule>
  </conditionalFormatting>
  <conditionalFormatting sqref="C16">
    <cfRule type="cellIs" dxfId="119" priority="15" operator="between">
      <formula>0</formula>
      <formula>12</formula>
    </cfRule>
    <cfRule type="cellIs" dxfId="118" priority="35" operator="between">
      <formula>42</formula>
      <formula>100</formula>
    </cfRule>
    <cfRule type="cellIs" dxfId="117" priority="126" operator="between">
      <formula>31.5</formula>
      <formula>35</formula>
    </cfRule>
    <cfRule type="cellIs" dxfId="116" priority="127" operator="between">
      <formula>29.5</formula>
      <formula>31.5</formula>
    </cfRule>
    <cfRule type="cellIs" dxfId="115" priority="128" operator="between">
      <formula>26.5</formula>
      <formula>28</formula>
    </cfRule>
    <cfRule type="cellIs" dxfId="114" priority="129" operator="between">
      <formula>25</formula>
      <formula>26.5</formula>
    </cfRule>
    <cfRule type="cellIs" dxfId="113" priority="130" operator="between">
      <formula>16.5</formula>
      <formula>18</formula>
    </cfRule>
    <cfRule type="cellIs" dxfId="112" priority="131" operator="between">
      <formula>15.5</formula>
      <formula>16.5</formula>
    </cfRule>
  </conditionalFormatting>
  <conditionalFormatting sqref="B17">
    <cfRule type="cellIs" dxfId="111" priority="14" operator="between">
      <formula>0</formula>
      <formula>25</formula>
    </cfRule>
    <cfRule type="cellIs" dxfId="110" priority="34" operator="between">
      <formula>66</formula>
      <formula>100</formula>
    </cfRule>
    <cfRule type="cellIs" dxfId="109" priority="120" operator="between">
      <formula>57.5</formula>
      <formula>61.5</formula>
    </cfRule>
    <cfRule type="cellIs" dxfId="108" priority="121" operator="between">
      <formula>54.5</formula>
      <formula>57.5</formula>
    </cfRule>
    <cfRule type="cellIs" dxfId="107" priority="122" operator="between">
      <formula>49.5</formula>
      <formula>52</formula>
    </cfRule>
    <cfRule type="cellIs" dxfId="106" priority="123" operator="between">
      <formula>48</formula>
      <formula>49.5</formula>
    </cfRule>
    <cfRule type="cellIs" dxfId="105" priority="124" operator="between">
      <formula>32.5</formula>
      <formula>35</formula>
    </cfRule>
    <cfRule type="cellIs" dxfId="104" priority="125" operator="between">
      <formula>31</formula>
      <formula>32.5</formula>
    </cfRule>
  </conditionalFormatting>
  <conditionalFormatting sqref="C17">
    <cfRule type="cellIs" dxfId="103" priority="13" operator="between">
      <formula>0</formula>
      <formula>15</formula>
    </cfRule>
    <cfRule type="cellIs" dxfId="102" priority="33" operator="between">
      <formula>62</formula>
      <formula>100</formula>
    </cfRule>
    <cfRule type="cellIs" dxfId="101" priority="114" operator="between">
      <formula>47.5</formula>
      <formula>52</formula>
    </cfRule>
    <cfRule type="cellIs" dxfId="100" priority="115" operator="between">
      <formula>44</formula>
      <formula>47.5</formula>
    </cfRule>
    <cfRule type="cellIs" dxfId="99" priority="116" operator="between">
      <formula>37.5</formula>
      <formula>40</formula>
    </cfRule>
    <cfRule type="cellIs" dxfId="98" priority="117" operator="between">
      <formula>34</formula>
      <formula>37.5</formula>
    </cfRule>
    <cfRule type="cellIs" dxfId="97" priority="118" operator="between">
      <formula>20.5</formula>
      <formula>22</formula>
    </cfRule>
    <cfRule type="cellIs" dxfId="96" priority="119" operator="between">
      <formula>19.5</formula>
      <formula>20.5</formula>
    </cfRule>
  </conditionalFormatting>
  <conditionalFormatting sqref="B18">
    <cfRule type="cellIs" dxfId="95" priority="12" operator="between">
      <formula>0</formula>
      <formula>27</formula>
    </cfRule>
    <cfRule type="cellIs" dxfId="94" priority="32" operator="between">
      <formula>72</formula>
      <formula>100</formula>
    </cfRule>
    <cfRule type="cellIs" dxfId="93" priority="108" operator="between">
      <formula>54.5</formula>
      <formula>62</formula>
    </cfRule>
    <cfRule type="cellIs" dxfId="92" priority="109" operator="between">
      <formula>51</formula>
      <formula>54.5</formula>
    </cfRule>
    <cfRule type="cellIs" dxfId="91" priority="110" operator="between">
      <formula>46.7</formula>
      <formula>49</formula>
    </cfRule>
    <cfRule type="cellIs" dxfId="90" priority="111" operator="between">
      <formula>45</formula>
      <formula>46.7</formula>
    </cfRule>
    <cfRule type="cellIs" dxfId="89" priority="112" operator="between">
      <formula>32.5</formula>
      <formula>34</formula>
    </cfRule>
    <cfRule type="cellIs" dxfId="88" priority="113" operator="between">
      <formula>31</formula>
      <formula>32.5</formula>
    </cfRule>
  </conditionalFormatting>
  <conditionalFormatting sqref="C18">
    <cfRule type="cellIs" dxfId="87" priority="11" operator="between">
      <formula>0</formula>
      <formula>27</formula>
    </cfRule>
    <cfRule type="cellIs" dxfId="86" priority="31" operator="between">
      <formula>64</formula>
      <formula>100</formula>
    </cfRule>
    <cfRule type="cellIs" dxfId="85" priority="102" operator="between">
      <formula>52.5</formula>
      <formula>56</formula>
    </cfRule>
    <cfRule type="cellIs" dxfId="84" priority="103" operator="between">
      <formula>50</formula>
      <formula>52.5</formula>
    </cfRule>
    <cfRule type="cellIs" dxfId="83" priority="104" operator="between">
      <formula>45.5</formula>
      <formula>48</formula>
    </cfRule>
    <cfRule type="cellIs" dxfId="82" priority="105" operator="between">
      <formula>44</formula>
      <formula>45.5</formula>
    </cfRule>
    <cfRule type="cellIs" dxfId="81" priority="106" operator="between">
      <formula>32.5</formula>
      <formula>34</formula>
    </cfRule>
    <cfRule type="cellIs" dxfId="80" priority="107" operator="between">
      <formula>31</formula>
      <formula>32.5</formula>
    </cfRule>
  </conditionalFormatting>
  <conditionalFormatting sqref="B19">
    <cfRule type="cellIs" dxfId="79" priority="10" operator="between">
      <formula>0</formula>
      <formula>14</formula>
    </cfRule>
    <cfRule type="cellIs" dxfId="78" priority="30" operator="between">
      <formula>50</formula>
      <formula>100</formula>
    </cfRule>
    <cfRule type="cellIs" dxfId="77" priority="96" operator="between">
      <formula>39.5</formula>
      <formula>44</formula>
    </cfRule>
    <cfRule type="cellIs" dxfId="76" priority="97" operator="between">
      <formula>38</formula>
      <formula>39.5</formula>
    </cfRule>
    <cfRule type="cellIs" dxfId="75" priority="98" operator="between">
      <formula>31.5</formula>
      <formula>34</formula>
    </cfRule>
    <cfRule type="cellIs" dxfId="74" priority="99" operator="between">
      <formula>30</formula>
      <formula>31.5</formula>
    </cfRule>
    <cfRule type="cellIs" dxfId="73" priority="100" operator="between">
      <formula>19.5</formula>
      <formula>21</formula>
    </cfRule>
    <cfRule type="cellIs" dxfId="72" priority="101" operator="between">
      <formula>18</formula>
      <formula>19.5</formula>
    </cfRule>
  </conditionalFormatting>
  <conditionalFormatting sqref="C19">
    <cfRule type="cellIs" dxfId="71" priority="9" operator="between">
      <formula>0</formula>
      <formula>16</formula>
    </cfRule>
    <cfRule type="cellIs" dxfId="70" priority="29" operator="between">
      <formula>50</formula>
      <formula>100</formula>
    </cfRule>
    <cfRule type="cellIs" dxfId="69" priority="90" operator="between">
      <formula>42.5</formula>
      <formula>46</formula>
    </cfRule>
    <cfRule type="cellIs" dxfId="68" priority="91" operator="between">
      <formula>40</formula>
      <formula>42.5</formula>
    </cfRule>
    <cfRule type="cellIs" dxfId="67" priority="92" operator="between">
      <formula>35.5</formula>
      <formula>37</formula>
    </cfRule>
    <cfRule type="cellIs" dxfId="66" priority="93" operator="between">
      <formula>34</formula>
      <formula>35.5</formula>
    </cfRule>
    <cfRule type="cellIs" dxfId="65" priority="94" operator="between">
      <formula>21.5</formula>
      <formula>23</formula>
    </cfRule>
    <cfRule type="cellIs" dxfId="64" priority="95" operator="between">
      <formula>20</formula>
      <formula>21.5</formula>
    </cfRule>
  </conditionalFormatting>
  <conditionalFormatting sqref="B20">
    <cfRule type="cellIs" dxfId="63" priority="8" operator="between">
      <formula>0</formula>
      <formula>8</formula>
    </cfRule>
    <cfRule type="cellIs" dxfId="62" priority="28" operator="between">
      <formula>38</formula>
      <formula>100</formula>
    </cfRule>
    <cfRule type="cellIs" dxfId="61" priority="84" operator="between">
      <formula>27.5</formula>
      <formula>32</formula>
    </cfRule>
    <cfRule type="cellIs" dxfId="60" priority="85" operator="between">
      <formula>26</formula>
      <formula>27.5</formula>
    </cfRule>
    <cfRule type="cellIs" dxfId="59" priority="86" operator="between">
      <formula>21.5</formula>
      <formula>23</formula>
    </cfRule>
    <cfRule type="cellIs" dxfId="58" priority="87" operator="between">
      <formula>20</formula>
      <formula>21.5</formula>
    </cfRule>
    <cfRule type="cellIs" dxfId="57" priority="88" operator="between">
      <formula>12.5</formula>
      <formula>13</formula>
    </cfRule>
    <cfRule type="cellIs" dxfId="56" priority="89" operator="between">
      <formula>11</formula>
      <formula>12.5</formula>
    </cfRule>
  </conditionalFormatting>
  <conditionalFormatting sqref="C20">
    <cfRule type="cellIs" dxfId="55" priority="7" operator="between">
      <formula>0</formula>
      <formula>10</formula>
    </cfRule>
    <cfRule type="cellIs" dxfId="54" priority="27" operator="between">
      <formula>39</formula>
      <formula>100</formula>
    </cfRule>
    <cfRule type="cellIs" dxfId="53" priority="78" operator="between">
      <formula>30.5</formula>
      <formula>33</formula>
    </cfRule>
    <cfRule type="cellIs" dxfId="52" priority="79" operator="between">
      <formula>28</formula>
      <formula>30.5</formula>
    </cfRule>
    <cfRule type="cellIs" dxfId="51" priority="80" operator="between">
      <formula>24.5</formula>
      <formula>26</formula>
    </cfRule>
    <cfRule type="cellIs" dxfId="50" priority="81" operator="between">
      <formula>23</formula>
      <formula>24.5</formula>
    </cfRule>
    <cfRule type="cellIs" dxfId="49" priority="82" operator="between">
      <formula>14.5</formula>
      <formula>16</formula>
    </cfRule>
    <cfRule type="cellIs" dxfId="48" priority="83" operator="between">
      <formula>13</formula>
      <formula>14.5</formula>
    </cfRule>
  </conditionalFormatting>
  <conditionalFormatting sqref="B21">
    <cfRule type="cellIs" dxfId="47" priority="6" operator="between">
      <formula>0</formula>
      <formula>5</formula>
    </cfRule>
    <cfRule type="cellIs" dxfId="46" priority="26" operator="between">
      <formula>30</formula>
      <formula>100</formula>
    </cfRule>
    <cfRule type="cellIs" dxfId="45" priority="72" operator="between">
      <formula>24.5</formula>
      <formula>27</formula>
    </cfRule>
    <cfRule type="cellIs" dxfId="44" priority="73" operator="between">
      <formula>22.5</formula>
      <formula>24.5</formula>
    </cfRule>
    <cfRule type="cellIs" dxfId="43" priority="74" operator="between">
      <formula>18.5</formula>
      <formula>20</formula>
    </cfRule>
    <cfRule type="cellIs" dxfId="42" priority="75" operator="between">
      <formula>16</formula>
      <formula>18.5</formula>
    </cfRule>
    <cfRule type="cellIs" dxfId="41" priority="76" operator="between">
      <formula>8.5</formula>
      <formula>10</formula>
    </cfRule>
    <cfRule type="cellIs" dxfId="40" priority="77" operator="between">
      <formula>7</formula>
      <formula>8.5</formula>
    </cfRule>
  </conditionalFormatting>
  <conditionalFormatting sqref="C21">
    <cfRule type="cellIs" dxfId="39" priority="5" operator="between">
      <formula>0</formula>
      <formula>9</formula>
    </cfRule>
    <cfRule type="cellIs" dxfId="38" priority="25" operator="between">
      <formula>30</formula>
      <formula>100</formula>
    </cfRule>
    <cfRule type="cellIs" dxfId="37" priority="66" operator="between">
      <formula>26.5</formula>
      <formula>28</formula>
    </cfRule>
    <cfRule type="cellIs" dxfId="36" priority="67" operator="between">
      <formula>26</formula>
      <formula>26.5</formula>
    </cfRule>
    <cfRule type="cellIs" dxfId="35" priority="68" operator="between">
      <formula>23.5</formula>
      <formula>24</formula>
    </cfRule>
    <cfRule type="cellIs" dxfId="34" priority="69" operator="between">
      <formula>22</formula>
      <formula>23.5</formula>
    </cfRule>
    <cfRule type="cellIs" dxfId="33" priority="70" operator="between">
      <formula>13.5</formula>
      <formula>15</formula>
    </cfRule>
    <cfRule type="cellIs" dxfId="32" priority="71" operator="between">
      <formula>12</formula>
      <formula>13.5</formula>
    </cfRule>
  </conditionalFormatting>
  <conditionalFormatting sqref="B22">
    <cfRule type="cellIs" dxfId="31" priority="4" operator="between">
      <formula>0</formula>
      <formula>23</formula>
    </cfRule>
    <cfRule type="cellIs" dxfId="30" priority="24" operator="between">
      <formula>64</formula>
      <formula>100</formula>
    </cfRule>
    <cfRule type="cellIs" dxfId="29" priority="60" operator="between">
      <formula>49.5</formula>
      <formula>54</formula>
    </cfRule>
    <cfRule type="cellIs" dxfId="28" priority="61" operator="between">
      <formula>48</formula>
      <formula>49.5</formula>
    </cfRule>
    <cfRule type="cellIs" dxfId="27" priority="62" operator="between">
      <formula>43.5</formula>
      <formula>45</formula>
    </cfRule>
    <cfRule type="cellIs" dxfId="26" priority="63" operator="between">
      <formula>42</formula>
      <formula>43.5</formula>
    </cfRule>
    <cfRule type="cellIs" dxfId="25" priority="64" operator="between">
      <formula>30.5</formula>
      <formula>32</formula>
    </cfRule>
    <cfRule type="cellIs" dxfId="24" priority="65" operator="between">
      <formula>28</formula>
      <formula>30.5</formula>
    </cfRule>
  </conditionalFormatting>
  <conditionalFormatting sqref="C22">
    <cfRule type="cellIs" dxfId="23" priority="3" operator="between">
      <formula>0</formula>
      <formula>32</formula>
    </cfRule>
    <cfRule type="cellIs" dxfId="22" priority="23" operator="between">
      <formula>75</formula>
      <formula>100</formula>
    </cfRule>
    <cfRule type="cellIs" dxfId="21" priority="54" operator="between">
      <formula>64.5</formula>
      <formula>68</formula>
    </cfRule>
    <cfRule type="cellIs" dxfId="20" priority="55" operator="between">
      <formula>62</formula>
      <formula>64.5</formula>
    </cfRule>
    <cfRule type="cellIs" dxfId="19" priority="56" operator="between">
      <formula>56.5</formula>
      <formula>58</formula>
    </cfRule>
    <cfRule type="cellIs" dxfId="18" priority="57" operator="between">
      <formula>54</formula>
      <formula>56.5</formula>
    </cfRule>
    <cfRule type="cellIs" dxfId="17" priority="58" operator="between">
      <formula>40.5</formula>
      <formula>43</formula>
    </cfRule>
    <cfRule type="cellIs" dxfId="16" priority="59" operator="between">
      <formula>38</formula>
      <formula>40.5</formula>
    </cfRule>
  </conditionalFormatting>
  <conditionalFormatting sqref="B23">
    <cfRule type="cellIs" dxfId="15" priority="2" operator="between">
      <formula>0</formula>
      <formula>31</formula>
    </cfRule>
    <cfRule type="cellIs" dxfId="14" priority="22" operator="between">
      <formula>78</formula>
      <formula>100</formula>
    </cfRule>
    <cfRule type="cellIs" dxfId="13" priority="48" operator="between">
      <formula>60.5</formula>
      <formula>66</formula>
    </cfRule>
    <cfRule type="cellIs" dxfId="12" priority="49" operator="between">
      <formula>58</formula>
      <formula>60.5</formula>
    </cfRule>
    <cfRule type="cellIs" dxfId="11" priority="50" operator="between">
      <formula>52.5</formula>
      <formula>54</formula>
    </cfRule>
    <cfRule type="cellIs" dxfId="10" priority="51" operator="between">
      <formula>50</formula>
      <formula>52.5</formula>
    </cfRule>
    <cfRule type="cellIs" dxfId="9" priority="52" operator="between">
      <formula>37.5</formula>
      <formula>40</formula>
    </cfRule>
    <cfRule type="cellIs" dxfId="8" priority="53" operator="between">
      <formula>36</formula>
      <formula>37.5</formula>
    </cfRule>
  </conditionalFormatting>
  <conditionalFormatting sqref="C23">
    <cfRule type="cellIs" dxfId="7" priority="1" operator="between">
      <formula>0</formula>
      <formula>36</formula>
    </cfRule>
    <cfRule type="cellIs" dxfId="6" priority="21" operator="between">
      <formula>91</formula>
      <formula>100</formula>
    </cfRule>
    <cfRule type="cellIs" dxfId="5" priority="42" operator="between">
      <formula>77.5</formula>
      <formula>82</formula>
    </cfRule>
    <cfRule type="cellIs" dxfId="4" priority="43" operator="between">
      <formula>75</formula>
      <formula>77.5</formula>
    </cfRule>
    <cfRule type="cellIs" dxfId="3" priority="44" operator="between">
      <formula>68.5</formula>
      <formula>70</formula>
    </cfRule>
    <cfRule type="cellIs" dxfId="2" priority="45" operator="between">
      <formula>66</formula>
      <formula>68.5</formula>
    </cfRule>
    <cfRule type="cellIs" dxfId="1" priority="46" operator="between">
      <formula>47.7</formula>
      <formula>52</formula>
    </cfRule>
    <cfRule type="cellIs" dxfId="0" priority="47" operator="between">
      <formula>45</formula>
      <formula>47.5</formula>
    </cfRule>
  </conditionalFormatting>
  <printOptions horizontalCentered="1"/>
  <pageMargins left="0.39370078740157483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KUDER</vt:lpstr>
      <vt:lpstr>Folha2</vt:lpstr>
      <vt:lpstr>Folha3</vt:lpstr>
      <vt:lpstr>Folha1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PC5ROB</cp:lastModifiedBy>
  <cp:lastPrinted>2017-08-03T16:16:34Z</cp:lastPrinted>
  <dcterms:created xsi:type="dcterms:W3CDTF">2017-07-27T14:29:08Z</dcterms:created>
  <dcterms:modified xsi:type="dcterms:W3CDTF">2022-05-02T09:29:29Z</dcterms:modified>
</cp:coreProperties>
</file>